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.black\Downloads\"/>
    </mc:Choice>
  </mc:AlternateContent>
  <xr:revisionPtr revIDLastSave="0" documentId="13_ncr:1_{D5588979-B863-4E52-B291-B033C8FAD69E}" xr6:coauthVersionLast="40" xr6:coauthVersionMax="40" xr10:uidLastSave="{00000000-0000-0000-0000-000000000000}"/>
  <bookViews>
    <workbookView xWindow="240" yWindow="30" windowWidth="18075" windowHeight="11250" activeTab="2" xr2:uid="{00000000-000D-0000-FFFF-FFFF00000000}"/>
  </bookViews>
  <sheets>
    <sheet name="Sheet1" sheetId="1" r:id="rId1"/>
    <sheet name="TABELS" sheetId="2" r:id="rId2"/>
    <sheet name="Sheet3" sheetId="3" r:id="rId3"/>
  </sheets>
  <definedNames>
    <definedName name="_xlnm.Print_Area" localSheetId="2">Sheet3!$A$1:$S$98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3" l="1"/>
  <c r="F23" i="3"/>
  <c r="L25" i="3"/>
  <c r="L23" i="3"/>
  <c r="J35" i="3" l="1"/>
  <c r="H25" i="3"/>
  <c r="J25" i="3"/>
  <c r="J30" i="3"/>
  <c r="H23" i="3"/>
  <c r="E13" i="1"/>
  <c r="F14" i="1"/>
  <c r="E12" i="1" s="1"/>
  <c r="E14" i="1"/>
  <c r="E11" i="1"/>
  <c r="E2" i="1" l="1"/>
  <c r="E3" i="1" s="1"/>
  <c r="E20" i="1" s="1"/>
  <c r="R24" i="3"/>
  <c r="J37" i="3" s="1"/>
  <c r="L34" i="3" s="1"/>
  <c r="R22" i="3"/>
  <c r="J32" i="3" s="1"/>
  <c r="L29" i="3" s="1"/>
  <c r="E19" i="1" l="1"/>
</calcChain>
</file>

<file path=xl/sharedStrings.xml><?xml version="1.0" encoding="utf-8"?>
<sst xmlns="http://schemas.openxmlformats.org/spreadsheetml/2006/main" count="221" uniqueCount="139">
  <si>
    <t>Recommended Weight Limit (RWL)</t>
  </si>
  <si>
    <t>RWL = LC X HM X VM X DM X AM X FM X CM</t>
  </si>
  <si>
    <t>Lifting Index (LI)</t>
  </si>
  <si>
    <t>LI =  L/RWL</t>
  </si>
  <si>
    <t>Load (L)</t>
  </si>
  <si>
    <t>Vertical Distance Traveled (D)</t>
  </si>
  <si>
    <t>TERMS</t>
  </si>
  <si>
    <t>Load Constannt (LC)</t>
  </si>
  <si>
    <t>Horizontal Multiplier (HM)</t>
  </si>
  <si>
    <t>10/H</t>
  </si>
  <si>
    <t>51lb</t>
  </si>
  <si>
    <t>Vertical Multiplier (VM)</t>
  </si>
  <si>
    <t>1-(.0075(V-30))</t>
  </si>
  <si>
    <t>Distance Multiplier (DM)</t>
  </si>
  <si>
    <t>Asymmetry Multiplier (AM)</t>
  </si>
  <si>
    <t>Frequency Multiplier (FM)</t>
  </si>
  <si>
    <t>Coupling Multiplier (CM)</t>
  </si>
  <si>
    <t>(1-(.0032A)</t>
  </si>
  <si>
    <t>.82 + (1.8/D)</t>
  </si>
  <si>
    <t>Horizontal Location (H) (from inner ankle bones meet to under the hands)</t>
  </si>
  <si>
    <t>RWL</t>
  </si>
  <si>
    <t>LI</t>
  </si>
  <si>
    <t>H</t>
  </si>
  <si>
    <t>V</t>
  </si>
  <si>
    <t>D</t>
  </si>
  <si>
    <t>A</t>
  </si>
  <si>
    <t>F</t>
  </si>
  <si>
    <t>LC</t>
  </si>
  <si>
    <t>HM</t>
  </si>
  <si>
    <t>VM</t>
  </si>
  <si>
    <t>DM</t>
  </si>
  <si>
    <t>AM</t>
  </si>
  <si>
    <t>FM</t>
  </si>
  <si>
    <t>CM</t>
  </si>
  <si>
    <t>in</t>
  </si>
  <si>
    <t>Note: can't be less than 10"</t>
  </si>
  <si>
    <t>TABLE 7 From Sheet 2</t>
  </si>
  <si>
    <t>TABLE 5 from Sheet 2</t>
  </si>
  <si>
    <t>TABLE 1</t>
  </si>
  <si>
    <t>HORIZONTAL MULTIPLIER</t>
  </si>
  <si>
    <t xml:space="preserve">H </t>
  </si>
  <si>
    <t>&gt;25</t>
  </si>
  <si>
    <t>&lt;10</t>
  </si>
  <si>
    <t>Vertical Location (V) (height of hands above floor)</t>
  </si>
  <si>
    <t>Note (V-30) is an absolute value based on knuckle height of a 5.5' operator</t>
  </si>
  <si>
    <t>VERTICAL MULTIPLIER</t>
  </si>
  <si>
    <t xml:space="preserve">V  </t>
  </si>
  <si>
    <t>&gt;70</t>
  </si>
  <si>
    <t>TABLE 2</t>
  </si>
  <si>
    <t>Note: can be determined straight from table 3</t>
  </si>
  <si>
    <t>DISTANCE MULTIPLIER</t>
  </si>
  <si>
    <t xml:space="preserve">D </t>
  </si>
  <si>
    <t>TABLE 3</t>
  </si>
  <si>
    <t>Asymmetry Angle (A) (angle from neutral position to place position)</t>
  </si>
  <si>
    <t>TABLE 4</t>
  </si>
  <si>
    <t>ASYMMETRIC MULTIPLIER</t>
  </si>
  <si>
    <t xml:space="preserve">A </t>
  </si>
  <si>
    <t>deg</t>
  </si>
  <si>
    <t>&gt;135</t>
  </si>
  <si>
    <t>LIFTING DURATION - short duration lifting is one hour or less with 1.2X recovery</t>
  </si>
  <si>
    <t>moderate duration is lifting between 1-2 hours with recovery 0.3X the work time</t>
  </si>
  <si>
    <t>Long Duration is lifting between 2-8  hours with standard industrial breaks</t>
  </si>
  <si>
    <t>HIGH SPEED MOTION negates niosh- high speed motion is 30 in/sec</t>
  </si>
  <si>
    <t>COUPLING CLASSIFICATION - quality of hand to object coupling (i.e. hande, cut out, or grip)  Get a good, fair, poor rating</t>
  </si>
  <si>
    <t>NEUTRAL BODY POSITION - Arms, hands, feet directly in front of body</t>
  </si>
  <si>
    <t>Lifting Frequency (F) (# of lifts per minute)</t>
  </si>
  <si>
    <t xml:space="preserve">TABLE 5 </t>
  </si>
  <si>
    <t>FREQUENCY MULTIPLIER TABLE</t>
  </si>
  <si>
    <t>LIFTS/MIN (F)</t>
  </si>
  <si>
    <t>&lt;0.2</t>
  </si>
  <si>
    <t>Work Duration</t>
  </si>
  <si>
    <t>&lt; 1 Hour</t>
  </si>
  <si>
    <t>&gt;1 Hr and &lt;2Hr</t>
  </si>
  <si>
    <t>&gt;2 Hr but &lt; 8 Hours</t>
  </si>
  <si>
    <t>V &lt; 30</t>
  </si>
  <si>
    <t>V&gt; 30</t>
  </si>
  <si>
    <t xml:space="preserve">&gt;15 </t>
  </si>
  <si>
    <t>V&lt;30</t>
  </si>
  <si>
    <t>V&gt;30</t>
  </si>
  <si>
    <t>TABLE 7</t>
  </si>
  <si>
    <t>COUPLING MULTIPLIER</t>
  </si>
  <si>
    <t>Coupling Multiplier</t>
  </si>
  <si>
    <t>Coupling Type</t>
  </si>
  <si>
    <t>Good</t>
  </si>
  <si>
    <t>Fair</t>
  </si>
  <si>
    <t>Poor</t>
  </si>
  <si>
    <t>Good - wrap your hands around; Fair 90 degree angle with hands; Poor - loose grip</t>
  </si>
  <si>
    <t>L</t>
  </si>
  <si>
    <t>l/min</t>
  </si>
  <si>
    <t>GUIDE</t>
  </si>
  <si>
    <t xml:space="preserve">SYMBOL </t>
  </si>
  <si>
    <t>FORMULA</t>
  </si>
  <si>
    <t>UNITS</t>
  </si>
  <si>
    <t>ACTUAL VALUE</t>
  </si>
  <si>
    <t>Lookup</t>
  </si>
  <si>
    <t>NOTE: You must find the dimensions in yellow.  The green and red will automatically fill in.</t>
  </si>
  <si>
    <t>equals ABS of v-30</t>
  </si>
  <si>
    <t>GOAL IS TO HAVE AN LI &lt;1</t>
  </si>
  <si>
    <t>Company</t>
  </si>
  <si>
    <t>Date</t>
  </si>
  <si>
    <t>Job Title</t>
  </si>
  <si>
    <t>Analyst Name</t>
  </si>
  <si>
    <t>STEP 1. Measure and record task variable</t>
  </si>
  <si>
    <t>Object Weight (lbs)</t>
  </si>
  <si>
    <t>L (AVG)</t>
  </si>
  <si>
    <t>L (Max)</t>
  </si>
  <si>
    <t>Hand Location (in)</t>
  </si>
  <si>
    <t>Orgin</t>
  </si>
  <si>
    <t>Destination</t>
  </si>
  <si>
    <t>Vertical Distance (in)</t>
  </si>
  <si>
    <t>Asymmetric Angle (deg)</t>
  </si>
  <si>
    <t>Frequency Rate</t>
  </si>
  <si>
    <t>lifts/min</t>
  </si>
  <si>
    <t>Duration</t>
  </si>
  <si>
    <t>(HRS)</t>
  </si>
  <si>
    <t>Object Coupling</t>
  </si>
  <si>
    <t>C</t>
  </si>
  <si>
    <t>STEP 2. Determine the multipliers and compute the RWL's</t>
  </si>
  <si>
    <t>ORIGIN</t>
  </si>
  <si>
    <t>DESTINATION</t>
  </si>
  <si>
    <t xml:space="preserve"> </t>
  </si>
  <si>
    <t>x</t>
  </si>
  <si>
    <t>=</t>
  </si>
  <si>
    <t>lbs</t>
  </si>
  <si>
    <t>STEP 3. Compute the LIFTING INDEX</t>
  </si>
  <si>
    <t>ORGIN</t>
  </si>
  <si>
    <t>LIFTING INDEX =</t>
  </si>
  <si>
    <t xml:space="preserve">OBJECT WEIGHT  </t>
  </si>
  <si>
    <t>See Table 5</t>
  </si>
  <si>
    <t>Note: Object Coupling/Grip is either GOOD,FAIR, or POOR</t>
  </si>
  <si>
    <t>www.ergonomicpartners.com</t>
  </si>
  <si>
    <t>Note:  A lifting index greater than 1 could be considered potentially dangerous for an operator.</t>
  </si>
  <si>
    <t>Please fill in all light yellow boxes.  Information on dimensions can be seen on drawings below.</t>
  </si>
  <si>
    <t>Please fill in all light yellow boxes. Information on dimensions can be seen on drawings below.</t>
  </si>
  <si>
    <t xml:space="preserve">
</t>
  </si>
  <si>
    <t xml:space="preserve">Copyright, Legal Notice and Disclaimer: This publication is protected under the US Copyright Act of 1976 and all other applicable international, federal, state and local laws, and all rights are reserved
</t>
  </si>
  <si>
    <t>See Table 7</t>
  </si>
  <si>
    <t>RWL =              LC          x          HM          x              VM                    x                   DM                   x           AM          x                FM                   x              CM</t>
  </si>
  <si>
    <t>JOB ANALYSIS RISK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</si>
</sst>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color indexed="10"/>
      <name val="Arial"/>
    </font>
    <font>
      <b/>
      <i/>
      <sz val="10"/>
      <name val="Arial"/>
      <family val="2"/>
    </font>
    <font>
      <b/>
      <sz val="18"/>
      <name val="Arial"/>
      <family val="2"/>
    </font>
    <font>
      <sz val="12"/>
      <name val="Arial"/>
    </font>
    <font>
      <b/>
      <sz val="12"/>
      <name val="Arial"/>
      <family val="2"/>
    </font>
    <font>
      <sz val="10"/>
      <color indexed="48"/>
      <name val="Arial"/>
    </font>
    <font>
      <sz val="12"/>
      <color indexed="48"/>
      <name val="Arial"/>
    </font>
    <font>
      <u/>
      <sz val="10"/>
      <color indexed="12"/>
      <name val="Arial"/>
    </font>
    <font>
      <sz val="18"/>
      <name val="Arial"/>
      <family val="2"/>
    </font>
    <font>
      <u/>
      <sz val="48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/>
    <xf numFmtId="0" fontId="0" fillId="0" borderId="10" xfId="0" applyBorder="1" applyAlignment="1">
      <alignment horizontal="center"/>
    </xf>
    <xf numFmtId="0" fontId="0" fillId="2" borderId="0" xfId="0" applyFill="1"/>
    <xf numFmtId="0" fontId="0" fillId="3" borderId="0" xfId="0" applyFill="1"/>
    <xf numFmtId="0" fontId="4" fillId="0" borderId="0" xfId="0" applyFont="1"/>
    <xf numFmtId="0" fontId="5" fillId="4" borderId="0" xfId="0" applyFont="1" applyFill="1" applyAlignment="1">
      <alignment horizontal="center"/>
    </xf>
    <xf numFmtId="0" fontId="0" fillId="4" borderId="0" xfId="0" applyFill="1"/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5" borderId="0" xfId="0" applyFont="1" applyFill="1"/>
    <xf numFmtId="0" fontId="9" fillId="5" borderId="0" xfId="0" applyFont="1" applyFill="1" applyBorder="1"/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7" fillId="5" borderId="0" xfId="0" applyFont="1" applyFill="1"/>
    <xf numFmtId="0" fontId="0" fillId="5" borderId="0" xfId="0" applyFill="1"/>
    <xf numFmtId="0" fontId="6" fillId="6" borderId="0" xfId="0" applyFont="1" applyFill="1" applyBorder="1" applyAlignment="1">
      <alignment horizontal="center"/>
    </xf>
    <xf numFmtId="0" fontId="0" fillId="6" borderId="0" xfId="0" applyFill="1" applyBorder="1"/>
    <xf numFmtId="0" fontId="8" fillId="6" borderId="2" xfId="0" applyFont="1" applyFill="1" applyBorder="1"/>
    <xf numFmtId="0" fontId="8" fillId="6" borderId="13" xfId="0" applyFont="1" applyFill="1" applyBorder="1"/>
    <xf numFmtId="0" fontId="7" fillId="6" borderId="13" xfId="0" applyFont="1" applyFill="1" applyBorder="1"/>
    <xf numFmtId="0" fontId="0" fillId="6" borderId="13" xfId="0" applyFill="1" applyBorder="1"/>
    <xf numFmtId="0" fontId="7" fillId="6" borderId="9" xfId="0" applyFont="1" applyFill="1" applyBorder="1"/>
    <xf numFmtId="0" fontId="7" fillId="6" borderId="0" xfId="0" applyFont="1" applyFill="1" applyBorder="1"/>
    <xf numFmtId="0" fontId="1" fillId="6" borderId="13" xfId="0" applyFont="1" applyFill="1" applyBorder="1"/>
    <xf numFmtId="0" fontId="1" fillId="6" borderId="13" xfId="0" applyFont="1" applyFill="1" applyBorder="1" applyAlignment="1">
      <alignment horizontal="center"/>
    </xf>
    <xf numFmtId="0" fontId="0" fillId="6" borderId="3" xfId="0" applyFill="1" applyBorder="1"/>
    <xf numFmtId="0" fontId="1" fillId="6" borderId="9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0" fillId="6" borderId="14" xfId="0" applyFill="1" applyBorder="1"/>
    <xf numFmtId="0" fontId="2" fillId="6" borderId="0" xfId="0" applyFont="1" applyFill="1" applyBorder="1"/>
    <xf numFmtId="0" fontId="1" fillId="6" borderId="0" xfId="0" applyFont="1" applyFill="1" applyBorder="1" applyAlignment="1"/>
    <xf numFmtId="0" fontId="5" fillId="6" borderId="9" xfId="0" applyFont="1" applyFill="1" applyBorder="1"/>
    <xf numFmtId="0" fontId="0" fillId="6" borderId="0" xfId="0" applyFill="1" applyBorder="1" applyAlignment="1">
      <alignment horizontal="center"/>
    </xf>
    <xf numFmtId="0" fontId="5" fillId="6" borderId="5" xfId="0" applyFont="1" applyFill="1" applyBorder="1"/>
    <xf numFmtId="0" fontId="2" fillId="6" borderId="15" xfId="0" applyFont="1" applyFill="1" applyBorder="1"/>
    <xf numFmtId="0" fontId="1" fillId="6" borderId="15" xfId="0" applyFont="1" applyFill="1" applyBorder="1" applyAlignment="1">
      <alignment horizontal="center"/>
    </xf>
    <xf numFmtId="0" fontId="0" fillId="6" borderId="15" xfId="0" applyFill="1" applyBorder="1"/>
    <xf numFmtId="0" fontId="7" fillId="6" borderId="15" xfId="0" applyFont="1" applyFill="1" applyBorder="1"/>
    <xf numFmtId="0" fontId="0" fillId="6" borderId="15" xfId="0" applyFill="1" applyBorder="1" applyAlignment="1">
      <alignment horizont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7" fillId="5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wrapText="1"/>
    </xf>
    <xf numFmtId="0" fontId="1" fillId="5" borderId="0" xfId="0" applyFont="1" applyFill="1" applyBorder="1"/>
    <xf numFmtId="0" fontId="1" fillId="5" borderId="0" xfId="0" applyFont="1" applyFill="1" applyBorder="1" applyAlignment="1">
      <alignment horizontal="center"/>
    </xf>
    <xf numFmtId="0" fontId="7" fillId="5" borderId="0" xfId="0" applyFont="1" applyFill="1" applyBorder="1"/>
    <xf numFmtId="0" fontId="0" fillId="5" borderId="0" xfId="0" applyFill="1" applyBorder="1"/>
    <xf numFmtId="0" fontId="1" fillId="6" borderId="17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/>
    <xf numFmtId="0" fontId="9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0" fillId="6" borderId="9" xfId="0" applyFill="1" applyBorder="1"/>
    <xf numFmtId="0" fontId="1" fillId="6" borderId="5" xfId="0" applyFont="1" applyFill="1" applyBorder="1"/>
    <xf numFmtId="0" fontId="1" fillId="6" borderId="15" xfId="0" applyFont="1" applyFill="1" applyBorder="1"/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7" fillId="6" borderId="5" xfId="0" applyFont="1" applyFill="1" applyBorder="1"/>
    <xf numFmtId="0" fontId="0" fillId="6" borderId="0" xfId="0" applyFill="1"/>
    <xf numFmtId="0" fontId="7" fillId="6" borderId="0" xfId="0" applyFont="1" applyFill="1"/>
    <xf numFmtId="0" fontId="0" fillId="5" borderId="0" xfId="0" applyFill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7" fillId="5" borderId="0" xfId="0" applyFont="1" applyFill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8" fillId="10" borderId="15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0" fontId="8" fillId="10" borderId="39" xfId="0" applyFont="1" applyFill="1" applyBorder="1" applyAlignment="1">
      <alignment horizontal="center"/>
    </xf>
    <xf numFmtId="0" fontId="8" fillId="10" borderId="40" xfId="0" applyFont="1" applyFill="1" applyBorder="1" applyAlignment="1">
      <alignment horizontal="center"/>
    </xf>
    <xf numFmtId="0" fontId="8" fillId="10" borderId="17" xfId="0" applyFont="1" applyFill="1" applyBorder="1" applyAlignment="1">
      <alignment horizontal="center"/>
    </xf>
    <xf numFmtId="0" fontId="8" fillId="10" borderId="41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6" borderId="2" xfId="0" applyFont="1" applyFill="1" applyBorder="1" applyAlignment="1">
      <alignment horizontal="left"/>
    </xf>
    <xf numFmtId="0" fontId="8" fillId="6" borderId="13" xfId="0" applyFont="1" applyFill="1" applyBorder="1" applyAlignment="1">
      <alignment horizontal="left"/>
    </xf>
    <xf numFmtId="0" fontId="8" fillId="6" borderId="9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/>
    </xf>
    <xf numFmtId="0" fontId="0" fillId="8" borderId="2" xfId="0" applyFill="1" applyBorder="1" applyAlignment="1">
      <alignment horizontal="center" wrapText="1"/>
    </xf>
    <xf numFmtId="0" fontId="0" fillId="8" borderId="13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0" fillId="8" borderId="15" xfId="0" applyFill="1" applyBorder="1" applyAlignment="1">
      <alignment horizontal="center" wrapText="1"/>
    </xf>
    <xf numFmtId="0" fontId="0" fillId="8" borderId="16" xfId="0" applyFill="1" applyBorder="1" applyAlignment="1">
      <alignment horizont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7" fillId="7" borderId="15" xfId="0" applyFont="1" applyFill="1" applyBorder="1" applyAlignment="1">
      <alignment horizontal="left" vertical="center" wrapText="1"/>
    </xf>
    <xf numFmtId="0" fontId="7" fillId="7" borderId="16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0" fillId="5" borderId="0" xfId="0" applyFill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1" fillId="7" borderId="12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3" fillId="5" borderId="0" xfId="1" applyFont="1" applyFill="1" applyAlignment="1" applyProtection="1">
      <alignment horizont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wrapText="1"/>
    </xf>
    <xf numFmtId="0" fontId="12" fillId="3" borderId="31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7" fillId="7" borderId="30" xfId="0" applyFont="1" applyFill="1" applyBorder="1" applyAlignment="1">
      <alignment horizontal="left" vertical="top" wrapText="1"/>
    </xf>
    <xf numFmtId="0" fontId="7" fillId="7" borderId="31" xfId="0" applyFont="1" applyFill="1" applyBorder="1" applyAlignment="1">
      <alignment horizontal="left" vertical="top" wrapText="1"/>
    </xf>
    <xf numFmtId="0" fontId="7" fillId="7" borderId="32" xfId="0" applyFont="1" applyFill="1" applyBorder="1" applyAlignment="1">
      <alignment horizontal="left" vertical="top" wrapText="1"/>
    </xf>
    <xf numFmtId="0" fontId="7" fillId="7" borderId="33" xfId="0" applyFont="1" applyFill="1" applyBorder="1" applyAlignment="1">
      <alignment horizontal="left" vertical="top" wrapText="1"/>
    </xf>
    <xf numFmtId="0" fontId="7" fillId="7" borderId="17" xfId="0" applyFont="1" applyFill="1" applyBorder="1" applyAlignment="1">
      <alignment horizontal="left" vertical="top" wrapText="1"/>
    </xf>
    <xf numFmtId="0" fontId="7" fillId="7" borderId="34" xfId="0" applyFont="1" applyFill="1" applyBorder="1" applyAlignment="1">
      <alignment horizontal="left" vertical="top" wrapText="1"/>
    </xf>
    <xf numFmtId="0" fontId="0" fillId="6" borderId="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64</xdr:row>
      <xdr:rowOff>76200</xdr:rowOff>
    </xdr:from>
    <xdr:to>
      <xdr:col>8</xdr:col>
      <xdr:colOff>28575</xdr:colOff>
      <xdr:row>91</xdr:row>
      <xdr:rowOff>19050</xdr:rowOff>
    </xdr:to>
    <xdr:pic>
      <xdr:nvPicPr>
        <xdr:cNvPr id="1033" name="Picture 3" descr="Man Dimensions2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1268075"/>
          <a:ext cx="4314825" cy="508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171450</xdr:colOff>
      <xdr:row>64</xdr:row>
      <xdr:rowOff>76200</xdr:rowOff>
    </xdr:from>
    <xdr:to>
      <xdr:col>17</xdr:col>
      <xdr:colOff>448917</xdr:colOff>
      <xdr:row>91</xdr:row>
      <xdr:rowOff>47625</xdr:rowOff>
    </xdr:to>
    <xdr:pic>
      <xdr:nvPicPr>
        <xdr:cNvPr id="1034" name="Picture 4" descr="Man dimensions 1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1268075"/>
          <a:ext cx="4391025" cy="511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415004</xdr:colOff>
      <xdr:row>1</xdr:row>
      <xdr:rowOff>146530</xdr:rowOff>
    </xdr:from>
    <xdr:to>
      <xdr:col>9</xdr:col>
      <xdr:colOff>3313</xdr:colOff>
      <xdr:row>9</xdr:row>
      <xdr:rowOff>6626</xdr:rowOff>
    </xdr:to>
    <xdr:pic>
      <xdr:nvPicPr>
        <xdr:cNvPr id="5" name="Picture 1" descr="EP_logowslogan">
          <a:extLst>
            <a:ext uri="{FF2B5EF4-FFF2-40B4-BE49-F238E27FC236}">
              <a16:creationId xmlns:a16="http://schemas.microsoft.com/office/drawing/2014/main" id="{3B10ECBC-E1E3-46F8-BBEF-1ED5A2A1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04" y="232669"/>
          <a:ext cx="5197291" cy="1324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rgonomicpartners.com/" TargetMode="External"/><Relationship Id="rId1" Type="http://schemas.openxmlformats.org/officeDocument/2006/relationships/hyperlink" Target="http://www.ergonomicpartner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workbookViewId="0">
      <selection activeCell="A6" sqref="A6"/>
    </sheetView>
  </sheetViews>
  <sheetFormatPr defaultRowHeight="12.75" x14ac:dyDescent="0.2"/>
  <cols>
    <col min="1" max="1" width="60.7109375" customWidth="1"/>
    <col min="2" max="2" width="9.5703125" customWidth="1"/>
    <col min="3" max="3" width="39.7109375" customWidth="1"/>
    <col min="4" max="4" width="6.140625" customWidth="1"/>
    <col min="5" max="5" width="16.42578125" customWidth="1"/>
  </cols>
  <sheetData>
    <row r="1" spans="1:7" x14ac:dyDescent="0.2">
      <c r="A1" t="s">
        <v>89</v>
      </c>
      <c r="B1" t="s">
        <v>90</v>
      </c>
      <c r="C1" t="s">
        <v>91</v>
      </c>
      <c r="D1" t="s">
        <v>92</v>
      </c>
      <c r="E1" t="s">
        <v>93</v>
      </c>
    </row>
    <row r="2" spans="1:7" x14ac:dyDescent="0.2">
      <c r="A2" t="s">
        <v>0</v>
      </c>
      <c r="B2" s="2" t="s">
        <v>20</v>
      </c>
      <c r="C2" t="s">
        <v>1</v>
      </c>
      <c r="E2" s="19" t="e">
        <f>E10*E11*E12*E13*E14*E15*E16</f>
        <v>#DIV/0!</v>
      </c>
    </row>
    <row r="3" spans="1:7" x14ac:dyDescent="0.2">
      <c r="A3" t="s">
        <v>2</v>
      </c>
      <c r="B3" s="2" t="s">
        <v>21</v>
      </c>
      <c r="C3" t="s">
        <v>3</v>
      </c>
      <c r="E3" s="19" t="e">
        <f>E4/E2</f>
        <v>#DIV/0!</v>
      </c>
    </row>
    <row r="4" spans="1:7" x14ac:dyDescent="0.2">
      <c r="A4" t="s">
        <v>4</v>
      </c>
      <c r="B4" s="2" t="s">
        <v>87</v>
      </c>
      <c r="E4" s="18"/>
    </row>
    <row r="5" spans="1:7" x14ac:dyDescent="0.2">
      <c r="A5" t="s">
        <v>19</v>
      </c>
      <c r="B5" s="2" t="s">
        <v>22</v>
      </c>
      <c r="D5" t="s">
        <v>34</v>
      </c>
      <c r="E5" s="18"/>
      <c r="F5" t="s">
        <v>35</v>
      </c>
    </row>
    <row r="6" spans="1:7" x14ac:dyDescent="0.2">
      <c r="A6" t="s">
        <v>43</v>
      </c>
      <c r="B6" s="2" t="s">
        <v>23</v>
      </c>
      <c r="D6" t="s">
        <v>34</v>
      </c>
      <c r="E6" s="18"/>
    </row>
    <row r="7" spans="1:7" x14ac:dyDescent="0.2">
      <c r="A7" t="s">
        <v>5</v>
      </c>
      <c r="B7" s="2" t="s">
        <v>24</v>
      </c>
      <c r="D7" t="s">
        <v>34</v>
      </c>
      <c r="E7" s="18"/>
    </row>
    <row r="8" spans="1:7" x14ac:dyDescent="0.2">
      <c r="A8" t="s">
        <v>53</v>
      </c>
      <c r="B8" s="2" t="s">
        <v>25</v>
      </c>
      <c r="D8" t="s">
        <v>57</v>
      </c>
      <c r="E8" s="18"/>
    </row>
    <row r="9" spans="1:7" x14ac:dyDescent="0.2">
      <c r="A9" t="s">
        <v>65</v>
      </c>
      <c r="B9" s="2" t="s">
        <v>26</v>
      </c>
      <c r="D9" t="s">
        <v>88</v>
      </c>
      <c r="E9" s="18"/>
    </row>
    <row r="10" spans="1:7" x14ac:dyDescent="0.2">
      <c r="A10" t="s">
        <v>7</v>
      </c>
      <c r="B10" s="2" t="s">
        <v>27</v>
      </c>
      <c r="C10" t="s">
        <v>10</v>
      </c>
      <c r="E10" s="17">
        <v>51</v>
      </c>
    </row>
    <row r="11" spans="1:7" x14ac:dyDescent="0.2">
      <c r="A11" t="s">
        <v>8</v>
      </c>
      <c r="B11" s="2" t="s">
        <v>28</v>
      </c>
      <c r="C11" t="s">
        <v>9</v>
      </c>
      <c r="E11" s="17" t="e">
        <f>10/E5</f>
        <v>#DIV/0!</v>
      </c>
    </row>
    <row r="12" spans="1:7" x14ac:dyDescent="0.2">
      <c r="A12" t="s">
        <v>11</v>
      </c>
      <c r="B12" s="2" t="s">
        <v>29</v>
      </c>
      <c r="C12" t="s">
        <v>12</v>
      </c>
      <c r="E12" s="17">
        <f>1-(0.0075*(F14))</f>
        <v>0.77500000000000002</v>
      </c>
    </row>
    <row r="13" spans="1:7" x14ac:dyDescent="0.2">
      <c r="A13" t="s">
        <v>13</v>
      </c>
      <c r="B13" s="2" t="s">
        <v>30</v>
      </c>
      <c r="C13" t="s">
        <v>18</v>
      </c>
      <c r="E13" s="17" t="e">
        <f>0.82+(1.8/E7)</f>
        <v>#DIV/0!</v>
      </c>
    </row>
    <row r="14" spans="1:7" x14ac:dyDescent="0.2">
      <c r="A14" t="s">
        <v>14</v>
      </c>
      <c r="B14" s="2" t="s">
        <v>31</v>
      </c>
      <c r="C14" t="s">
        <v>17</v>
      </c>
      <c r="E14" s="17">
        <f>1-(0.0032*E8)</f>
        <v>1</v>
      </c>
      <c r="F14">
        <f>ABS(C6-30)</f>
        <v>30</v>
      </c>
      <c r="G14" t="s">
        <v>96</v>
      </c>
    </row>
    <row r="15" spans="1:7" x14ac:dyDescent="0.2">
      <c r="A15" t="s">
        <v>15</v>
      </c>
      <c r="B15" s="2" t="s">
        <v>32</v>
      </c>
      <c r="C15" t="s">
        <v>37</v>
      </c>
      <c r="E15" s="18"/>
      <c r="F15" t="s">
        <v>94</v>
      </c>
    </row>
    <row r="16" spans="1:7" x14ac:dyDescent="0.2">
      <c r="A16" t="s">
        <v>16</v>
      </c>
      <c r="B16" s="2" t="s">
        <v>33</v>
      </c>
      <c r="C16" t="s">
        <v>36</v>
      </c>
      <c r="E16" s="18"/>
      <c r="F16" t="s">
        <v>94</v>
      </c>
    </row>
    <row r="18" spans="1:5" x14ac:dyDescent="0.2">
      <c r="A18" t="s">
        <v>95</v>
      </c>
    </row>
    <row r="19" spans="1:5" x14ac:dyDescent="0.2">
      <c r="A19" t="s">
        <v>44</v>
      </c>
      <c r="C19" s="20" t="s">
        <v>20</v>
      </c>
      <c r="E19" s="21" t="e">
        <f>E2</f>
        <v>#DIV/0!</v>
      </c>
    </row>
    <row r="20" spans="1:5" x14ac:dyDescent="0.2">
      <c r="A20" t="s">
        <v>49</v>
      </c>
      <c r="C20" s="20" t="s">
        <v>21</v>
      </c>
      <c r="E20" s="21" t="e">
        <f>E3</f>
        <v>#DIV/0!</v>
      </c>
    </row>
    <row r="22" spans="1:5" x14ac:dyDescent="0.2">
      <c r="A22" t="s">
        <v>97</v>
      </c>
    </row>
    <row r="28" spans="1:5" x14ac:dyDescent="0.2">
      <c r="A28" s="1" t="s">
        <v>6</v>
      </c>
    </row>
    <row r="29" spans="1:5" ht="22.5" customHeight="1" x14ac:dyDescent="0.2">
      <c r="A29" t="s">
        <v>64</v>
      </c>
    </row>
    <row r="30" spans="1:5" x14ac:dyDescent="0.2">
      <c r="A30" t="s">
        <v>63</v>
      </c>
    </row>
    <row r="31" spans="1:5" x14ac:dyDescent="0.2">
      <c r="A31" t="s">
        <v>86</v>
      </c>
    </row>
    <row r="32" spans="1:5" x14ac:dyDescent="0.2">
      <c r="A32" t="s">
        <v>62</v>
      </c>
    </row>
    <row r="33" spans="1:1" x14ac:dyDescent="0.2">
      <c r="A33" t="s">
        <v>59</v>
      </c>
    </row>
    <row r="34" spans="1:1" x14ac:dyDescent="0.2">
      <c r="A34" t="s">
        <v>60</v>
      </c>
    </row>
    <row r="35" spans="1:1" x14ac:dyDescent="0.2">
      <c r="A35" t="s">
        <v>61</v>
      </c>
    </row>
  </sheetData>
  <phoneticPr fontId="3" type="noConversion"/>
  <pageMargins left="0.75" right="0.75" top="1" bottom="1" header="0.5" footer="0.5"/>
  <pageSetup orientation="portrait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2"/>
  <sheetViews>
    <sheetView workbookViewId="0">
      <selection activeCell="G34" sqref="G34"/>
    </sheetView>
  </sheetViews>
  <sheetFormatPr defaultRowHeight="12.75" x14ac:dyDescent="0.2"/>
  <cols>
    <col min="1" max="1" width="17" customWidth="1"/>
    <col min="2" max="2" width="15.5703125" customWidth="1"/>
    <col min="3" max="3" width="4" customWidth="1"/>
    <col min="4" max="4" width="16" customWidth="1"/>
    <col min="5" max="5" width="14.42578125" customWidth="1"/>
    <col min="6" max="6" width="13.5703125" customWidth="1"/>
    <col min="7" max="7" width="15.140625" customWidth="1"/>
    <col min="8" max="8" width="15.42578125" customWidth="1"/>
    <col min="9" max="9" width="11.7109375" customWidth="1"/>
    <col min="10" max="10" width="12.42578125" customWidth="1"/>
  </cols>
  <sheetData>
    <row r="1" spans="1:8" x14ac:dyDescent="0.2">
      <c r="A1" s="118" t="s">
        <v>38</v>
      </c>
      <c r="B1" s="120"/>
      <c r="C1" s="3"/>
      <c r="D1" s="118" t="s">
        <v>48</v>
      </c>
      <c r="E1" s="120"/>
      <c r="G1" s="118" t="s">
        <v>52</v>
      </c>
      <c r="H1" s="120"/>
    </row>
    <row r="2" spans="1:8" ht="13.5" thickBot="1" x14ac:dyDescent="0.25">
      <c r="A2" s="131" t="s">
        <v>39</v>
      </c>
      <c r="B2" s="132"/>
      <c r="C2" s="3"/>
      <c r="D2" s="131" t="s">
        <v>45</v>
      </c>
      <c r="E2" s="132"/>
      <c r="G2" s="131" t="s">
        <v>50</v>
      </c>
      <c r="H2" s="132"/>
    </row>
    <row r="3" spans="1:8" x14ac:dyDescent="0.2">
      <c r="A3" s="5" t="s">
        <v>40</v>
      </c>
      <c r="B3" s="6" t="s">
        <v>28</v>
      </c>
      <c r="D3" s="5" t="s">
        <v>46</v>
      </c>
      <c r="E3" s="6" t="s">
        <v>29</v>
      </c>
      <c r="G3" s="5" t="s">
        <v>51</v>
      </c>
      <c r="H3" s="6" t="s">
        <v>30</v>
      </c>
    </row>
    <row r="4" spans="1:8" x14ac:dyDescent="0.2">
      <c r="A4" s="4" t="s">
        <v>34</v>
      </c>
      <c r="B4" s="4"/>
      <c r="D4" s="4" t="s">
        <v>34</v>
      </c>
      <c r="E4" s="4"/>
      <c r="G4" s="4" t="s">
        <v>34</v>
      </c>
      <c r="H4" s="4"/>
    </row>
    <row r="5" spans="1:8" x14ac:dyDescent="0.2">
      <c r="A5" s="4" t="s">
        <v>42</v>
      </c>
      <c r="B5" s="4">
        <v>1</v>
      </c>
      <c r="D5" s="4">
        <v>0</v>
      </c>
      <c r="E5" s="4">
        <v>0.78</v>
      </c>
      <c r="G5" s="4" t="s">
        <v>42</v>
      </c>
      <c r="H5" s="4">
        <v>1</v>
      </c>
    </row>
    <row r="6" spans="1:8" x14ac:dyDescent="0.2">
      <c r="A6" s="4">
        <v>11</v>
      </c>
      <c r="B6" s="4">
        <v>0.91</v>
      </c>
      <c r="D6" s="4">
        <v>5</v>
      </c>
      <c r="E6" s="4">
        <v>0.81</v>
      </c>
      <c r="G6" s="4">
        <v>15</v>
      </c>
      <c r="H6" s="4">
        <v>0.94</v>
      </c>
    </row>
    <row r="7" spans="1:8" x14ac:dyDescent="0.2">
      <c r="A7" s="4">
        <v>12</v>
      </c>
      <c r="B7" s="4">
        <v>0.83</v>
      </c>
      <c r="D7" s="4">
        <v>10</v>
      </c>
      <c r="E7" s="4">
        <v>0.85</v>
      </c>
      <c r="G7" s="4">
        <v>20</v>
      </c>
      <c r="H7" s="4">
        <v>0.91</v>
      </c>
    </row>
    <row r="8" spans="1:8" x14ac:dyDescent="0.2">
      <c r="A8" s="4">
        <v>13</v>
      </c>
      <c r="B8" s="4">
        <v>0.77</v>
      </c>
      <c r="D8" s="4">
        <v>15</v>
      </c>
      <c r="E8" s="4">
        <v>0.89</v>
      </c>
      <c r="G8" s="4">
        <v>25</v>
      </c>
      <c r="H8" s="4">
        <v>0.89</v>
      </c>
    </row>
    <row r="9" spans="1:8" x14ac:dyDescent="0.2">
      <c r="A9" s="4">
        <v>14</v>
      </c>
      <c r="B9" s="4">
        <v>0.71</v>
      </c>
      <c r="D9" s="4">
        <v>20</v>
      </c>
      <c r="E9" s="4">
        <v>0.93</v>
      </c>
      <c r="G9" s="4">
        <v>30</v>
      </c>
      <c r="H9" s="4">
        <v>0.88</v>
      </c>
    </row>
    <row r="10" spans="1:8" x14ac:dyDescent="0.2">
      <c r="A10" s="4">
        <v>15</v>
      </c>
      <c r="B10" s="4">
        <v>0.67</v>
      </c>
      <c r="D10" s="4">
        <v>25</v>
      </c>
      <c r="E10" s="4">
        <v>0.96</v>
      </c>
      <c r="G10" s="4">
        <v>35</v>
      </c>
      <c r="H10" s="4">
        <v>0.87</v>
      </c>
    </row>
    <row r="11" spans="1:8" x14ac:dyDescent="0.2">
      <c r="A11" s="4">
        <v>16</v>
      </c>
      <c r="B11" s="4">
        <v>0.63</v>
      </c>
      <c r="D11" s="4">
        <v>30</v>
      </c>
      <c r="E11" s="4">
        <v>1</v>
      </c>
      <c r="G11" s="4">
        <v>40</v>
      </c>
      <c r="H11" s="4">
        <v>0.87</v>
      </c>
    </row>
    <row r="12" spans="1:8" x14ac:dyDescent="0.2">
      <c r="A12" s="4">
        <v>17</v>
      </c>
      <c r="B12" s="4">
        <v>0.59</v>
      </c>
      <c r="D12" s="4">
        <v>35</v>
      </c>
      <c r="E12" s="4">
        <v>0.96</v>
      </c>
      <c r="G12" s="4">
        <v>45</v>
      </c>
      <c r="H12" s="4">
        <v>0.86</v>
      </c>
    </row>
    <row r="13" spans="1:8" x14ac:dyDescent="0.2">
      <c r="A13" s="4">
        <v>18</v>
      </c>
      <c r="B13" s="4">
        <v>0.56000000000000005</v>
      </c>
      <c r="D13" s="4">
        <v>40</v>
      </c>
      <c r="E13" s="4">
        <v>0.93</v>
      </c>
      <c r="G13" s="4">
        <v>50</v>
      </c>
      <c r="H13" s="4">
        <v>0.86</v>
      </c>
    </row>
    <row r="14" spans="1:8" x14ac:dyDescent="0.2">
      <c r="A14" s="4">
        <v>19</v>
      </c>
      <c r="B14" s="4">
        <v>0.53</v>
      </c>
      <c r="D14" s="4">
        <v>45</v>
      </c>
      <c r="E14" s="4">
        <v>0.89</v>
      </c>
      <c r="G14" s="4">
        <v>55</v>
      </c>
      <c r="H14" s="4">
        <v>0.85</v>
      </c>
    </row>
    <row r="15" spans="1:8" x14ac:dyDescent="0.2">
      <c r="A15" s="4">
        <v>20</v>
      </c>
      <c r="B15" s="4">
        <v>0.5</v>
      </c>
      <c r="D15" s="4">
        <v>50</v>
      </c>
      <c r="E15" s="4">
        <v>0.85</v>
      </c>
      <c r="G15" s="4">
        <v>60</v>
      </c>
      <c r="H15" s="4">
        <v>0.85</v>
      </c>
    </row>
    <row r="16" spans="1:8" x14ac:dyDescent="0.2">
      <c r="A16" s="4">
        <v>21</v>
      </c>
      <c r="B16" s="4">
        <v>0.48</v>
      </c>
      <c r="D16" s="4">
        <v>55</v>
      </c>
      <c r="E16" s="4">
        <v>0.81</v>
      </c>
      <c r="G16" s="4">
        <v>70</v>
      </c>
      <c r="H16" s="4">
        <v>0.85</v>
      </c>
    </row>
    <row r="17" spans="1:12" x14ac:dyDescent="0.2">
      <c r="A17" s="4">
        <v>22</v>
      </c>
      <c r="B17" s="4">
        <v>0.46</v>
      </c>
      <c r="D17" s="4">
        <v>60</v>
      </c>
      <c r="E17" s="4">
        <v>0.78</v>
      </c>
      <c r="G17" s="4" t="s">
        <v>47</v>
      </c>
      <c r="H17" s="4">
        <v>0</v>
      </c>
    </row>
    <row r="18" spans="1:12" x14ac:dyDescent="0.2">
      <c r="A18" s="4">
        <v>23</v>
      </c>
      <c r="B18" s="4">
        <v>0.44</v>
      </c>
      <c r="D18" s="4">
        <v>65</v>
      </c>
      <c r="E18" s="4">
        <v>0.74</v>
      </c>
      <c r="G18" s="9"/>
      <c r="H18" s="7"/>
    </row>
    <row r="19" spans="1:12" x14ac:dyDescent="0.2">
      <c r="A19" s="4">
        <v>24</v>
      </c>
      <c r="B19" s="4">
        <v>0.42</v>
      </c>
      <c r="D19" s="4">
        <v>70</v>
      </c>
      <c r="E19" s="4">
        <v>0.7</v>
      </c>
      <c r="G19" s="9"/>
      <c r="H19" s="7"/>
    </row>
    <row r="20" spans="1:12" ht="13.5" thickBot="1" x14ac:dyDescent="0.25">
      <c r="A20" s="4">
        <v>25</v>
      </c>
      <c r="B20" s="4">
        <v>0.4</v>
      </c>
      <c r="D20" s="8" t="s">
        <v>47</v>
      </c>
      <c r="E20" s="8">
        <v>0</v>
      </c>
      <c r="G20" s="9"/>
      <c r="H20" s="7"/>
    </row>
    <row r="21" spans="1:12" x14ac:dyDescent="0.2">
      <c r="A21" s="4" t="s">
        <v>41</v>
      </c>
      <c r="B21" s="4">
        <v>0</v>
      </c>
      <c r="D21" s="7"/>
      <c r="E21" s="7"/>
      <c r="G21" s="9"/>
      <c r="H21" s="9"/>
    </row>
    <row r="22" spans="1:12" x14ac:dyDescent="0.2">
      <c r="A22" s="2"/>
      <c r="B22" s="2"/>
    </row>
    <row r="23" spans="1:12" ht="13.5" thickBot="1" x14ac:dyDescent="0.25"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118" t="s">
        <v>54</v>
      </c>
      <c r="B24" s="120"/>
      <c r="D24" s="118" t="s">
        <v>66</v>
      </c>
      <c r="E24" s="119"/>
      <c r="F24" s="119"/>
      <c r="G24" s="119"/>
      <c r="H24" s="119"/>
      <c r="I24" s="119"/>
      <c r="J24" s="120"/>
      <c r="K24" s="2"/>
      <c r="L24" s="2"/>
    </row>
    <row r="25" spans="1:12" ht="13.5" thickBot="1" x14ac:dyDescent="0.25">
      <c r="A25" s="131" t="s">
        <v>55</v>
      </c>
      <c r="B25" s="132"/>
      <c r="D25" s="131" t="s">
        <v>67</v>
      </c>
      <c r="E25" s="133"/>
      <c r="F25" s="133"/>
      <c r="G25" s="133"/>
      <c r="H25" s="133"/>
      <c r="I25" s="133"/>
      <c r="J25" s="132"/>
      <c r="K25" s="2"/>
      <c r="L25" s="2"/>
    </row>
    <row r="26" spans="1:12" ht="13.5" thickBot="1" x14ac:dyDescent="0.25">
      <c r="A26" s="5" t="s">
        <v>56</v>
      </c>
      <c r="B26" s="6" t="s">
        <v>31</v>
      </c>
      <c r="D26" s="12" t="s">
        <v>68</v>
      </c>
      <c r="E26" s="128" t="s">
        <v>70</v>
      </c>
      <c r="F26" s="129"/>
      <c r="G26" s="129"/>
      <c r="H26" s="129"/>
      <c r="I26" s="129"/>
      <c r="J26" s="130"/>
      <c r="K26" s="3"/>
      <c r="L26" s="2"/>
    </row>
    <row r="27" spans="1:12" x14ac:dyDescent="0.2">
      <c r="A27" s="4" t="s">
        <v>57</v>
      </c>
      <c r="B27" s="4"/>
      <c r="D27" s="13"/>
      <c r="E27" s="118" t="s">
        <v>71</v>
      </c>
      <c r="F27" s="120"/>
      <c r="G27" s="118" t="s">
        <v>72</v>
      </c>
      <c r="H27" s="120"/>
      <c r="I27" s="118" t="s">
        <v>73</v>
      </c>
      <c r="J27" s="120"/>
      <c r="K27" s="2"/>
      <c r="L27" s="2"/>
    </row>
    <row r="28" spans="1:12" ht="13.5" thickBot="1" x14ac:dyDescent="0.25">
      <c r="A28" s="4">
        <v>0</v>
      </c>
      <c r="B28" s="4">
        <v>1</v>
      </c>
      <c r="D28" s="15"/>
      <c r="E28" s="4" t="s">
        <v>74</v>
      </c>
      <c r="F28" s="4" t="s">
        <v>75</v>
      </c>
      <c r="G28" s="4" t="s">
        <v>77</v>
      </c>
      <c r="H28" s="4" t="s">
        <v>78</v>
      </c>
      <c r="I28" s="4" t="s">
        <v>77</v>
      </c>
      <c r="J28" s="4" t="s">
        <v>78</v>
      </c>
      <c r="K28" s="2"/>
      <c r="L28" s="2"/>
    </row>
    <row r="29" spans="1:12" x14ac:dyDescent="0.2">
      <c r="A29" s="4">
        <v>15</v>
      </c>
      <c r="B29" s="4">
        <v>0.95</v>
      </c>
      <c r="D29" s="5" t="s">
        <v>69</v>
      </c>
      <c r="E29" s="4">
        <v>1</v>
      </c>
      <c r="F29" s="4">
        <v>1</v>
      </c>
      <c r="G29" s="4">
        <v>0.95</v>
      </c>
      <c r="H29" s="4">
        <v>0.95</v>
      </c>
      <c r="I29" s="4">
        <v>0.85</v>
      </c>
      <c r="J29" s="4">
        <v>0.85</v>
      </c>
      <c r="K29" s="2"/>
      <c r="L29" s="2"/>
    </row>
    <row r="30" spans="1:12" x14ac:dyDescent="0.2">
      <c r="A30" s="4">
        <v>30</v>
      </c>
      <c r="B30" s="4">
        <v>0.9</v>
      </c>
      <c r="D30" s="14">
        <v>0.5</v>
      </c>
      <c r="E30" s="4">
        <v>0.97</v>
      </c>
      <c r="F30" s="4">
        <v>0.97</v>
      </c>
      <c r="G30" s="4">
        <v>0.92</v>
      </c>
      <c r="H30" s="4">
        <v>0.92</v>
      </c>
      <c r="I30" s="4">
        <v>0.81</v>
      </c>
      <c r="J30" s="4">
        <v>0.81</v>
      </c>
      <c r="K30" s="2"/>
      <c r="L30" s="2"/>
    </row>
    <row r="31" spans="1:12" x14ac:dyDescent="0.2">
      <c r="A31" s="4">
        <v>45</v>
      </c>
      <c r="B31" s="4">
        <v>0.86</v>
      </c>
      <c r="D31" s="14">
        <v>1</v>
      </c>
      <c r="E31" s="4">
        <v>0.94</v>
      </c>
      <c r="F31" s="4">
        <v>0.94</v>
      </c>
      <c r="G31" s="4">
        <v>0.88</v>
      </c>
      <c r="H31" s="4">
        <v>0.88</v>
      </c>
      <c r="I31" s="4">
        <v>0.75</v>
      </c>
      <c r="J31" s="4">
        <v>0.75</v>
      </c>
      <c r="K31" s="2"/>
      <c r="L31" s="2"/>
    </row>
    <row r="32" spans="1:12" x14ac:dyDescent="0.2">
      <c r="A32" s="4">
        <v>60</v>
      </c>
      <c r="B32" s="4">
        <v>0.81</v>
      </c>
      <c r="D32" s="14">
        <v>2</v>
      </c>
      <c r="E32" s="4">
        <v>0.91</v>
      </c>
      <c r="F32" s="4">
        <v>0.91</v>
      </c>
      <c r="G32" s="4">
        <v>0.84</v>
      </c>
      <c r="H32" s="4">
        <v>0.84</v>
      </c>
      <c r="I32" s="4">
        <v>0.65</v>
      </c>
      <c r="J32" s="4">
        <v>0.65</v>
      </c>
      <c r="K32" s="2"/>
      <c r="L32" s="2"/>
    </row>
    <row r="33" spans="1:12" x14ac:dyDescent="0.2">
      <c r="A33" s="4">
        <v>75</v>
      </c>
      <c r="B33" s="4">
        <v>0.76</v>
      </c>
      <c r="D33" s="14">
        <v>3</v>
      </c>
      <c r="E33" s="4">
        <v>0.88</v>
      </c>
      <c r="F33" s="4">
        <v>0.88</v>
      </c>
      <c r="G33" s="4">
        <v>0.79</v>
      </c>
      <c r="H33" s="4">
        <v>0.79</v>
      </c>
      <c r="I33" s="4">
        <v>0.55000000000000004</v>
      </c>
      <c r="J33" s="4">
        <v>0.55000000000000004</v>
      </c>
      <c r="K33" s="2"/>
      <c r="L33" s="2"/>
    </row>
    <row r="34" spans="1:12" x14ac:dyDescent="0.2">
      <c r="A34" s="4">
        <v>90</v>
      </c>
      <c r="B34" s="4">
        <v>0.71</v>
      </c>
      <c r="D34" s="14">
        <v>4</v>
      </c>
      <c r="E34" s="4">
        <v>0.84</v>
      </c>
      <c r="F34" s="4">
        <v>0.84</v>
      </c>
      <c r="G34" s="4">
        <v>0.72</v>
      </c>
      <c r="H34" s="4">
        <v>0.6</v>
      </c>
      <c r="I34" s="4">
        <v>0.45</v>
      </c>
      <c r="J34" s="4">
        <v>0.45</v>
      </c>
      <c r="K34" s="2"/>
      <c r="L34" s="2"/>
    </row>
    <row r="35" spans="1:12" x14ac:dyDescent="0.2">
      <c r="A35" s="4">
        <v>105</v>
      </c>
      <c r="B35" s="4">
        <v>0.66</v>
      </c>
      <c r="D35" s="14">
        <v>5</v>
      </c>
      <c r="E35" s="4">
        <v>0.8</v>
      </c>
      <c r="F35" s="4">
        <v>0.8</v>
      </c>
      <c r="G35" s="4">
        <v>0.6</v>
      </c>
      <c r="H35" s="4">
        <v>0.5</v>
      </c>
      <c r="I35" s="4">
        <v>0.35</v>
      </c>
      <c r="J35" s="4">
        <v>0.35</v>
      </c>
      <c r="K35" s="2"/>
      <c r="L35" s="2"/>
    </row>
    <row r="36" spans="1:12" x14ac:dyDescent="0.2">
      <c r="A36" s="4">
        <v>120</v>
      </c>
      <c r="B36" s="4">
        <v>0.62</v>
      </c>
      <c r="D36" s="14">
        <v>6</v>
      </c>
      <c r="E36" s="4">
        <v>0.75</v>
      </c>
      <c r="F36" s="4">
        <v>0.75</v>
      </c>
      <c r="G36" s="4">
        <v>50</v>
      </c>
      <c r="H36" s="4">
        <v>0.42</v>
      </c>
      <c r="I36" s="4">
        <v>0.27</v>
      </c>
      <c r="J36" s="4">
        <v>0.27</v>
      </c>
      <c r="K36" s="2"/>
      <c r="L36" s="2"/>
    </row>
    <row r="37" spans="1:12" x14ac:dyDescent="0.2">
      <c r="A37" s="4">
        <v>135</v>
      </c>
      <c r="B37" s="4">
        <v>0.56999999999999995</v>
      </c>
      <c r="D37" s="14">
        <v>7</v>
      </c>
      <c r="E37" s="4">
        <v>0.7</v>
      </c>
      <c r="F37" s="4">
        <v>0.7</v>
      </c>
      <c r="G37" s="4">
        <v>0.42</v>
      </c>
      <c r="H37" s="4">
        <v>0.35</v>
      </c>
      <c r="I37" s="4">
        <v>0.22</v>
      </c>
      <c r="J37" s="4">
        <v>0.22</v>
      </c>
      <c r="K37" s="2"/>
      <c r="L37" s="2"/>
    </row>
    <row r="38" spans="1:12" x14ac:dyDescent="0.2">
      <c r="A38" s="4" t="s">
        <v>58</v>
      </c>
      <c r="B38" s="4">
        <v>0</v>
      </c>
      <c r="D38" s="14">
        <v>8</v>
      </c>
      <c r="E38" s="4">
        <v>0.6</v>
      </c>
      <c r="F38" s="4">
        <v>0.6</v>
      </c>
      <c r="G38" s="4">
        <v>0.35</v>
      </c>
      <c r="H38" s="4">
        <v>0.3</v>
      </c>
      <c r="I38" s="4">
        <v>0.18</v>
      </c>
      <c r="J38" s="4">
        <v>0.18</v>
      </c>
      <c r="K38" s="2"/>
      <c r="L38" s="2"/>
    </row>
    <row r="39" spans="1:12" x14ac:dyDescent="0.2">
      <c r="A39" s="7"/>
      <c r="B39" s="7"/>
      <c r="D39" s="14">
        <v>9</v>
      </c>
      <c r="E39" s="4">
        <v>0.52</v>
      </c>
      <c r="F39" s="4">
        <v>0.52</v>
      </c>
      <c r="G39" s="4">
        <v>0.26</v>
      </c>
      <c r="H39" s="4">
        <v>0.26</v>
      </c>
      <c r="I39" s="4">
        <v>0</v>
      </c>
      <c r="J39" s="4">
        <v>0.15</v>
      </c>
      <c r="K39" s="2"/>
      <c r="L39" s="2"/>
    </row>
    <row r="40" spans="1:12" x14ac:dyDescent="0.2">
      <c r="A40" s="7"/>
      <c r="B40" s="7"/>
      <c r="D40" s="14">
        <v>10</v>
      </c>
      <c r="E40" s="4">
        <v>0.45</v>
      </c>
      <c r="F40" s="4">
        <v>0.45</v>
      </c>
      <c r="G40" s="4">
        <v>0</v>
      </c>
      <c r="H40" s="4">
        <v>0.23</v>
      </c>
      <c r="I40" s="4">
        <v>0</v>
      </c>
      <c r="J40" s="4">
        <v>0.13</v>
      </c>
      <c r="K40" s="2"/>
      <c r="L40" s="2"/>
    </row>
    <row r="41" spans="1:12" x14ac:dyDescent="0.2">
      <c r="D41" s="14">
        <v>11</v>
      </c>
      <c r="E41" s="4">
        <v>0.41</v>
      </c>
      <c r="F41" s="4">
        <v>0.41</v>
      </c>
      <c r="G41" s="4">
        <v>0</v>
      </c>
      <c r="H41" s="4">
        <v>0.21</v>
      </c>
      <c r="I41" s="4">
        <v>0</v>
      </c>
      <c r="J41" s="4">
        <v>0</v>
      </c>
      <c r="K41" s="2"/>
      <c r="L41" s="2"/>
    </row>
    <row r="42" spans="1:12" x14ac:dyDescent="0.2">
      <c r="D42" s="14">
        <v>12</v>
      </c>
      <c r="E42" s="4">
        <v>0.37</v>
      </c>
      <c r="F42" s="4">
        <v>0.37</v>
      </c>
      <c r="G42" s="4">
        <v>0</v>
      </c>
      <c r="H42" s="4">
        <v>0</v>
      </c>
      <c r="I42" s="4">
        <v>0</v>
      </c>
      <c r="J42" s="4">
        <v>0</v>
      </c>
      <c r="K42" s="2"/>
      <c r="L42" s="2"/>
    </row>
    <row r="43" spans="1:12" x14ac:dyDescent="0.2">
      <c r="D43" s="14">
        <v>13</v>
      </c>
      <c r="E43" s="4">
        <v>0</v>
      </c>
      <c r="F43" s="4">
        <v>0.34</v>
      </c>
      <c r="G43" s="4">
        <v>0</v>
      </c>
      <c r="H43" s="4">
        <v>0</v>
      </c>
      <c r="I43" s="4">
        <v>0</v>
      </c>
      <c r="J43" s="4">
        <v>0</v>
      </c>
      <c r="K43" s="2"/>
      <c r="L43" s="2"/>
    </row>
    <row r="44" spans="1:12" x14ac:dyDescent="0.2">
      <c r="D44" s="14">
        <v>14</v>
      </c>
      <c r="E44" s="4">
        <v>0</v>
      </c>
      <c r="F44" s="4">
        <v>0.31</v>
      </c>
      <c r="G44" s="4">
        <v>0</v>
      </c>
      <c r="H44" s="4">
        <v>0</v>
      </c>
      <c r="I44" s="4">
        <v>0</v>
      </c>
      <c r="J44" s="4">
        <v>0</v>
      </c>
    </row>
    <row r="45" spans="1:12" x14ac:dyDescent="0.2">
      <c r="D45" s="14">
        <v>15</v>
      </c>
      <c r="E45" s="4">
        <v>0</v>
      </c>
      <c r="F45" s="4">
        <v>0.28000000000000003</v>
      </c>
      <c r="G45" s="4">
        <v>0</v>
      </c>
      <c r="H45" s="4">
        <v>0</v>
      </c>
      <c r="I45" s="4">
        <v>0</v>
      </c>
      <c r="J45" s="4">
        <v>0</v>
      </c>
    </row>
    <row r="46" spans="1:12" ht="13.5" thickBot="1" x14ac:dyDescent="0.25">
      <c r="D46" s="10" t="s">
        <v>76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2" ht="13.5" thickBot="1" x14ac:dyDescent="0.25"/>
    <row r="48" spans="1:12" x14ac:dyDescent="0.2">
      <c r="D48" s="118" t="s">
        <v>79</v>
      </c>
      <c r="E48" s="119"/>
      <c r="F48" s="120"/>
    </row>
    <row r="49" spans="4:6" ht="13.5" thickBot="1" x14ac:dyDescent="0.25">
      <c r="D49" s="121" t="s">
        <v>80</v>
      </c>
      <c r="E49" s="122"/>
      <c r="F49" s="123"/>
    </row>
    <row r="50" spans="4:6" x14ac:dyDescent="0.2">
      <c r="D50" s="126" t="s">
        <v>82</v>
      </c>
      <c r="E50" s="124" t="s">
        <v>81</v>
      </c>
      <c r="F50" s="125"/>
    </row>
    <row r="51" spans="4:6" ht="13.5" thickBot="1" x14ac:dyDescent="0.25">
      <c r="D51" s="127"/>
      <c r="E51" s="16" t="s">
        <v>77</v>
      </c>
      <c r="F51" s="4" t="s">
        <v>78</v>
      </c>
    </row>
    <row r="52" spans="4:6" x14ac:dyDescent="0.2">
      <c r="D52" s="11" t="s">
        <v>83</v>
      </c>
      <c r="E52" s="4">
        <v>1</v>
      </c>
      <c r="F52" s="4">
        <v>1</v>
      </c>
    </row>
    <row r="53" spans="4:6" x14ac:dyDescent="0.2">
      <c r="D53" s="4" t="s">
        <v>84</v>
      </c>
      <c r="E53" s="4">
        <v>0.95</v>
      </c>
      <c r="F53" s="4">
        <v>1</v>
      </c>
    </row>
    <row r="54" spans="4:6" x14ac:dyDescent="0.2">
      <c r="D54" s="4" t="s">
        <v>85</v>
      </c>
      <c r="E54" s="4">
        <v>0.9</v>
      </c>
      <c r="F54" s="4">
        <v>0.9</v>
      </c>
    </row>
    <row r="55" spans="4:6" x14ac:dyDescent="0.2">
      <c r="D55" s="2"/>
      <c r="E55" s="2"/>
      <c r="F55" s="2"/>
    </row>
    <row r="56" spans="4:6" x14ac:dyDescent="0.2">
      <c r="D56" s="2"/>
      <c r="E56" s="2"/>
      <c r="F56" s="2"/>
    </row>
    <row r="57" spans="4:6" x14ac:dyDescent="0.2">
      <c r="D57" s="2"/>
      <c r="E57" s="2"/>
      <c r="F57" s="2"/>
    </row>
    <row r="58" spans="4:6" x14ac:dyDescent="0.2">
      <c r="D58" s="2"/>
      <c r="E58" s="2"/>
      <c r="F58" s="2"/>
    </row>
    <row r="59" spans="4:6" x14ac:dyDescent="0.2">
      <c r="D59" s="2"/>
      <c r="E59" s="2"/>
      <c r="F59" s="2"/>
    </row>
    <row r="60" spans="4:6" x14ac:dyDescent="0.2">
      <c r="E60" s="2"/>
      <c r="F60" s="2"/>
    </row>
    <row r="61" spans="4:6" x14ac:dyDescent="0.2">
      <c r="E61" s="2"/>
      <c r="F61" s="2"/>
    </row>
    <row r="62" spans="4:6" x14ac:dyDescent="0.2">
      <c r="E62" s="2"/>
      <c r="F62" s="2"/>
    </row>
  </sheetData>
  <mergeCells count="18">
    <mergeCell ref="G1:H1"/>
    <mergeCell ref="G2:H2"/>
    <mergeCell ref="A24:B24"/>
    <mergeCell ref="A25:B25"/>
    <mergeCell ref="D24:J24"/>
    <mergeCell ref="D25:J25"/>
    <mergeCell ref="A1:B1"/>
    <mergeCell ref="A2:B2"/>
    <mergeCell ref="D1:E1"/>
    <mergeCell ref="D2:E2"/>
    <mergeCell ref="D48:F48"/>
    <mergeCell ref="D49:F49"/>
    <mergeCell ref="E50:F50"/>
    <mergeCell ref="D50:D51"/>
    <mergeCell ref="E26:J26"/>
    <mergeCell ref="E27:F27"/>
    <mergeCell ref="G27:H27"/>
    <mergeCell ref="I27:J27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93"/>
  <sheetViews>
    <sheetView tabSelected="1" zoomScale="115" zoomScaleNormal="115" zoomScaleSheetLayoutView="100" workbookViewId="0">
      <selection activeCell="J3" sqref="J3:S3"/>
    </sheetView>
  </sheetViews>
  <sheetFormatPr defaultRowHeight="12.75" x14ac:dyDescent="0.2"/>
  <cols>
    <col min="1" max="1" width="6.140625" customWidth="1"/>
    <col min="2" max="2" width="16" customWidth="1"/>
    <col min="3" max="3" width="11" customWidth="1"/>
    <col min="4" max="4" width="6.5703125" customWidth="1"/>
    <col min="5" max="6" width="6.7109375" customWidth="1"/>
    <col min="7" max="7" width="6.42578125" customWidth="1"/>
    <col min="8" max="8" width="11.85546875" customWidth="1"/>
    <col min="9" max="9" width="10.7109375" customWidth="1"/>
    <col min="10" max="10" width="12.42578125" customWidth="1"/>
    <col min="12" max="12" width="6.85546875" customWidth="1"/>
    <col min="13" max="13" width="7.7109375" customWidth="1"/>
    <col min="14" max="14" width="12.140625" customWidth="1"/>
    <col min="15" max="15" width="9.28515625" customWidth="1"/>
    <col min="16" max="16" width="10.7109375" customWidth="1"/>
    <col min="17" max="17" width="5.28515625" customWidth="1"/>
    <col min="18" max="18" width="12.7109375" bestFit="1" customWidth="1"/>
    <col min="20" max="20" width="31.42578125" customWidth="1"/>
  </cols>
  <sheetData>
    <row r="1" spans="1:20" ht="6.75" customHeight="1" x14ac:dyDescent="0.2">
      <c r="A1" s="26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" customHeight="1" thickBot="1" x14ac:dyDescent="0.25">
      <c r="A2" s="26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6"/>
    </row>
    <row r="3" spans="1:20" ht="26.25" customHeight="1" thickBot="1" x14ac:dyDescent="0.4">
      <c r="A3" s="26"/>
      <c r="B3" s="106"/>
      <c r="C3" s="107"/>
      <c r="D3" s="107"/>
      <c r="E3" s="107"/>
      <c r="F3" s="107"/>
      <c r="G3" s="107"/>
      <c r="H3" s="107"/>
      <c r="I3" s="107"/>
      <c r="J3" s="134" t="s">
        <v>138</v>
      </c>
      <c r="K3" s="135"/>
      <c r="L3" s="135"/>
      <c r="M3" s="135"/>
      <c r="N3" s="135"/>
      <c r="O3" s="135"/>
      <c r="P3" s="135"/>
      <c r="Q3" s="135"/>
      <c r="R3" s="135"/>
      <c r="S3" s="136"/>
      <c r="T3" s="26"/>
    </row>
    <row r="4" spans="1:20" ht="8.25" customHeight="1" x14ac:dyDescent="0.35">
      <c r="A4" s="26"/>
      <c r="B4" s="74"/>
      <c r="C4" s="32"/>
      <c r="D4" s="32"/>
      <c r="E4" s="32"/>
      <c r="F4" s="32"/>
      <c r="G4" s="32"/>
      <c r="H4" s="32"/>
      <c r="I4" s="32"/>
      <c r="J4" s="137" t="s">
        <v>98</v>
      </c>
      <c r="K4" s="138"/>
      <c r="L4" s="108"/>
      <c r="M4" s="33"/>
      <c r="N4" s="33"/>
      <c r="O4" s="33"/>
      <c r="P4" s="33"/>
      <c r="Q4" s="33"/>
      <c r="R4" s="33"/>
      <c r="S4" s="46"/>
      <c r="T4" s="26"/>
    </row>
    <row r="5" spans="1:20" ht="15.75" x14ac:dyDescent="0.25">
      <c r="A5" s="26"/>
      <c r="B5" s="2"/>
      <c r="C5" s="2"/>
      <c r="D5" s="2"/>
      <c r="E5" s="2"/>
      <c r="F5" s="2"/>
      <c r="G5" s="2"/>
      <c r="H5" s="2"/>
      <c r="I5" s="2"/>
      <c r="J5" s="139"/>
      <c r="K5" s="140"/>
      <c r="L5" s="117"/>
      <c r="M5" s="114"/>
      <c r="N5" s="114"/>
      <c r="O5" s="114"/>
      <c r="P5" s="114"/>
      <c r="Q5" s="114"/>
      <c r="R5" s="114"/>
      <c r="S5" s="115"/>
      <c r="T5" s="26"/>
    </row>
    <row r="6" spans="1:20" ht="15.75" x14ac:dyDescent="0.25">
      <c r="A6" s="26"/>
      <c r="B6" s="2"/>
      <c r="C6" s="2"/>
      <c r="D6" s="2"/>
      <c r="E6" s="2"/>
      <c r="F6" s="2"/>
      <c r="G6" s="2"/>
      <c r="H6" s="2"/>
      <c r="I6" s="2"/>
      <c r="J6" s="139" t="s">
        <v>100</v>
      </c>
      <c r="K6" s="140"/>
      <c r="L6" s="117"/>
      <c r="M6" s="112"/>
      <c r="N6" s="112"/>
      <c r="O6" s="112"/>
      <c r="P6" s="112"/>
      <c r="Q6" s="112"/>
      <c r="R6" s="112"/>
      <c r="S6" s="113"/>
      <c r="T6" s="26"/>
    </row>
    <row r="7" spans="1:20" ht="15.75" x14ac:dyDescent="0.25">
      <c r="A7" s="26"/>
      <c r="B7" s="2"/>
      <c r="C7" s="2"/>
      <c r="D7" s="2"/>
      <c r="E7" s="2"/>
      <c r="F7" s="2"/>
      <c r="G7" s="2"/>
      <c r="H7" s="2"/>
      <c r="I7" s="2"/>
      <c r="J7" s="139" t="s">
        <v>99</v>
      </c>
      <c r="K7" s="140"/>
      <c r="L7" s="117"/>
      <c r="M7" s="116"/>
      <c r="N7" s="112"/>
      <c r="O7" s="112"/>
      <c r="P7" s="112"/>
      <c r="Q7" s="112"/>
      <c r="R7" s="112"/>
      <c r="S7" s="113"/>
      <c r="T7" s="26"/>
    </row>
    <row r="8" spans="1:20" ht="15.75" x14ac:dyDescent="0.25">
      <c r="A8" s="26"/>
      <c r="B8" s="2"/>
      <c r="C8" s="2"/>
      <c r="D8" s="2"/>
      <c r="E8" s="2"/>
      <c r="F8" s="2"/>
      <c r="G8" s="2"/>
      <c r="H8" s="2"/>
      <c r="I8" s="2"/>
      <c r="J8" s="139" t="s">
        <v>101</v>
      </c>
      <c r="K8" s="140"/>
      <c r="L8" s="117"/>
      <c r="M8" s="112"/>
      <c r="N8" s="112"/>
      <c r="O8" s="112"/>
      <c r="P8" s="112"/>
      <c r="Q8" s="112"/>
      <c r="R8" s="112"/>
      <c r="S8" s="113"/>
      <c r="T8" s="26"/>
    </row>
    <row r="9" spans="1:20" ht="7.5" customHeight="1" thickBot="1" x14ac:dyDescent="0.3">
      <c r="A9" s="26"/>
      <c r="B9" s="96"/>
      <c r="C9" s="55"/>
      <c r="D9" s="55"/>
      <c r="E9" s="55"/>
      <c r="F9" s="55"/>
      <c r="G9" s="55"/>
      <c r="H9" s="55"/>
      <c r="I9" s="54"/>
      <c r="J9" s="103"/>
      <c r="K9" s="104"/>
      <c r="L9" s="104"/>
      <c r="M9" s="110"/>
      <c r="N9" s="110"/>
      <c r="O9" s="110"/>
      <c r="P9" s="110"/>
      <c r="Q9" s="110"/>
      <c r="R9" s="110"/>
      <c r="S9" s="111"/>
      <c r="T9" s="26"/>
    </row>
    <row r="10" spans="1:20" ht="4.5" customHeight="1" thickBot="1" x14ac:dyDescent="0.25">
      <c r="A10" s="26"/>
      <c r="B10" s="30"/>
      <c r="C10" s="30"/>
      <c r="D10" s="30"/>
      <c r="E10" s="30"/>
      <c r="F10" s="30"/>
      <c r="G10" s="30"/>
      <c r="H10" s="30"/>
      <c r="I10" s="59"/>
      <c r="J10" s="59"/>
      <c r="K10" s="60"/>
      <c r="L10" s="60"/>
      <c r="M10" s="60"/>
      <c r="N10" s="60"/>
      <c r="O10" s="60"/>
      <c r="P10" s="60"/>
      <c r="Q10" s="60"/>
      <c r="R10" s="60"/>
      <c r="S10" s="60"/>
      <c r="T10" s="27"/>
    </row>
    <row r="11" spans="1:20" ht="15.75" x14ac:dyDescent="0.25">
      <c r="A11" s="26"/>
      <c r="B11" s="34" t="s">
        <v>102</v>
      </c>
      <c r="C11" s="35"/>
      <c r="D11" s="35"/>
      <c r="E11" s="35"/>
      <c r="F11" s="36"/>
      <c r="G11" s="197" t="s">
        <v>133</v>
      </c>
      <c r="H11" s="198"/>
      <c r="I11" s="198"/>
      <c r="J11" s="198"/>
      <c r="K11" s="198"/>
      <c r="L11" s="198"/>
      <c r="M11" s="198"/>
      <c r="N11" s="199"/>
      <c r="O11" s="30"/>
      <c r="P11" s="31"/>
      <c r="Q11" s="31"/>
      <c r="R11" s="31"/>
      <c r="S11" s="31"/>
      <c r="T11" s="26"/>
    </row>
    <row r="12" spans="1:20" ht="15" customHeight="1" thickBot="1" x14ac:dyDescent="0.25">
      <c r="A12" s="26"/>
      <c r="B12" s="38"/>
      <c r="C12" s="39"/>
      <c r="D12" s="39"/>
      <c r="E12" s="39"/>
      <c r="F12" s="39"/>
      <c r="G12" s="200"/>
      <c r="H12" s="201"/>
      <c r="I12" s="201"/>
      <c r="J12" s="201"/>
      <c r="K12" s="201"/>
      <c r="L12" s="201"/>
      <c r="M12" s="201"/>
      <c r="N12" s="202"/>
      <c r="O12" s="30"/>
      <c r="P12" s="31"/>
      <c r="Q12" s="31"/>
      <c r="R12" s="31"/>
      <c r="S12" s="31"/>
      <c r="T12" s="26"/>
    </row>
    <row r="13" spans="1:20" ht="15" customHeight="1" x14ac:dyDescent="0.2">
      <c r="A13" s="26"/>
      <c r="B13" s="182" t="s">
        <v>103</v>
      </c>
      <c r="C13" s="183"/>
      <c r="D13" s="185" t="s">
        <v>106</v>
      </c>
      <c r="E13" s="185"/>
      <c r="F13" s="185"/>
      <c r="G13" s="185"/>
      <c r="H13" s="183" t="s">
        <v>109</v>
      </c>
      <c r="I13" s="184" t="s">
        <v>110</v>
      </c>
      <c r="J13" s="184"/>
      <c r="K13" s="184" t="s">
        <v>111</v>
      </c>
      <c r="L13" s="184"/>
      <c r="M13" s="22" t="s">
        <v>113</v>
      </c>
      <c r="N13" s="156" t="s">
        <v>115</v>
      </c>
      <c r="O13" s="141" t="s">
        <v>129</v>
      </c>
      <c r="P13" s="142"/>
      <c r="Q13" s="142"/>
      <c r="R13" s="143"/>
      <c r="S13" s="31"/>
      <c r="T13" s="26"/>
    </row>
    <row r="14" spans="1:20" ht="13.5" thickBot="1" x14ac:dyDescent="0.25">
      <c r="A14" s="26"/>
      <c r="B14" s="182"/>
      <c r="C14" s="183"/>
      <c r="D14" s="184" t="s">
        <v>107</v>
      </c>
      <c r="E14" s="184"/>
      <c r="F14" s="184" t="s">
        <v>108</v>
      </c>
      <c r="G14" s="184"/>
      <c r="H14" s="183"/>
      <c r="I14" s="22" t="s">
        <v>107</v>
      </c>
      <c r="J14" s="22" t="s">
        <v>108</v>
      </c>
      <c r="K14" s="184" t="s">
        <v>112</v>
      </c>
      <c r="L14" s="184"/>
      <c r="M14" s="22" t="s">
        <v>114</v>
      </c>
      <c r="N14" s="156"/>
      <c r="O14" s="144"/>
      <c r="P14" s="145"/>
      <c r="Q14" s="145"/>
      <c r="R14" s="146"/>
      <c r="S14" s="31"/>
      <c r="T14" s="26"/>
    </row>
    <row r="15" spans="1:20" x14ac:dyDescent="0.2">
      <c r="A15" s="26"/>
      <c r="B15" s="24" t="s">
        <v>104</v>
      </c>
      <c r="C15" s="22" t="s">
        <v>105</v>
      </c>
      <c r="D15" s="4" t="s">
        <v>22</v>
      </c>
      <c r="E15" s="4" t="s">
        <v>23</v>
      </c>
      <c r="F15" s="4" t="s">
        <v>22</v>
      </c>
      <c r="G15" s="4" t="s">
        <v>23</v>
      </c>
      <c r="H15" s="23" t="s">
        <v>24</v>
      </c>
      <c r="I15" s="23" t="s">
        <v>25</v>
      </c>
      <c r="J15" s="23" t="s">
        <v>25</v>
      </c>
      <c r="K15" s="186" t="s">
        <v>26</v>
      </c>
      <c r="L15" s="186"/>
      <c r="M15" s="22"/>
      <c r="N15" s="25" t="s">
        <v>116</v>
      </c>
      <c r="O15" s="147" t="s">
        <v>132</v>
      </c>
      <c r="P15" s="148"/>
      <c r="Q15" s="148"/>
      <c r="R15" s="148"/>
      <c r="S15" s="149"/>
      <c r="T15" s="26"/>
    </row>
    <row r="16" spans="1:20" ht="15" customHeight="1" x14ac:dyDescent="0.2">
      <c r="A16" s="26"/>
      <c r="B16" s="174"/>
      <c r="C16" s="157"/>
      <c r="D16" s="157"/>
      <c r="E16" s="157"/>
      <c r="F16" s="157"/>
      <c r="G16" s="157"/>
      <c r="H16" s="177"/>
      <c r="I16" s="170"/>
      <c r="J16" s="170"/>
      <c r="K16" s="157"/>
      <c r="L16" s="157"/>
      <c r="M16" s="157"/>
      <c r="N16" s="161"/>
      <c r="O16" s="150"/>
      <c r="P16" s="151"/>
      <c r="Q16" s="151"/>
      <c r="R16" s="151"/>
      <c r="S16" s="152"/>
      <c r="T16" s="26"/>
    </row>
    <row r="17" spans="1:20" ht="15.75" customHeight="1" thickBot="1" x14ac:dyDescent="0.25">
      <c r="A17" s="26"/>
      <c r="B17" s="175"/>
      <c r="C17" s="158"/>
      <c r="D17" s="158"/>
      <c r="E17" s="158"/>
      <c r="F17" s="158"/>
      <c r="G17" s="158"/>
      <c r="H17" s="178"/>
      <c r="I17" s="171"/>
      <c r="J17" s="171"/>
      <c r="K17" s="158"/>
      <c r="L17" s="158"/>
      <c r="M17" s="158"/>
      <c r="N17" s="162"/>
      <c r="O17" s="153"/>
      <c r="P17" s="154"/>
      <c r="Q17" s="154"/>
      <c r="R17" s="154"/>
      <c r="S17" s="155"/>
      <c r="T17" s="26"/>
    </row>
    <row r="18" spans="1:20" ht="6.75" customHeight="1" thickBot="1" x14ac:dyDescent="0.25">
      <c r="A18" s="26"/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30"/>
      <c r="P18" s="31"/>
      <c r="Q18" s="31"/>
      <c r="R18" s="31"/>
      <c r="S18" s="31"/>
      <c r="T18" s="26"/>
    </row>
    <row r="19" spans="1:20" ht="15.75" x14ac:dyDescent="0.25">
      <c r="A19" s="26"/>
      <c r="B19" s="137" t="s">
        <v>117</v>
      </c>
      <c r="C19" s="138"/>
      <c r="D19" s="138"/>
      <c r="E19" s="138"/>
      <c r="F19" s="138"/>
      <c r="G19" s="138"/>
      <c r="H19" s="138"/>
      <c r="I19" s="40"/>
      <c r="J19" s="40"/>
      <c r="K19" s="41"/>
      <c r="L19" s="41"/>
      <c r="M19" s="41"/>
      <c r="N19" s="41"/>
      <c r="O19" s="36"/>
      <c r="P19" s="37"/>
      <c r="Q19" s="37"/>
      <c r="R19" s="37"/>
      <c r="S19" s="42"/>
      <c r="T19" s="27"/>
    </row>
    <row r="20" spans="1:20" ht="15" x14ac:dyDescent="0.2">
      <c r="A20" s="26"/>
      <c r="B20" s="43"/>
      <c r="C20" s="44"/>
      <c r="D20" s="44"/>
      <c r="E20" s="44"/>
      <c r="F20" s="44"/>
      <c r="G20" s="44"/>
      <c r="H20" s="44"/>
      <c r="I20" s="44"/>
      <c r="J20" s="44"/>
      <c r="K20" s="45"/>
      <c r="L20" s="45"/>
      <c r="M20" s="45"/>
      <c r="N20" s="45"/>
      <c r="O20" s="39"/>
      <c r="P20" s="33"/>
      <c r="Q20" s="33"/>
      <c r="R20" s="33"/>
      <c r="S20" s="46"/>
      <c r="T20" s="27"/>
    </row>
    <row r="21" spans="1:20" ht="15.75" thickBot="1" x14ac:dyDescent="0.25">
      <c r="A21" s="26"/>
      <c r="B21" s="43"/>
      <c r="C21" s="47" t="s">
        <v>137</v>
      </c>
      <c r="D21" s="33"/>
      <c r="E21" s="48"/>
      <c r="F21" s="48"/>
      <c r="G21" s="48"/>
      <c r="H21" s="48"/>
      <c r="I21" s="48"/>
      <c r="J21" s="44"/>
      <c r="K21" s="45"/>
      <c r="L21" s="45"/>
      <c r="M21" s="45"/>
      <c r="N21" s="45"/>
      <c r="O21" s="39"/>
      <c r="P21" s="33"/>
      <c r="Q21" s="33"/>
      <c r="R21" s="33"/>
      <c r="S21" s="46"/>
      <c r="T21" s="27"/>
    </row>
    <row r="22" spans="1:20" ht="6" customHeight="1" x14ac:dyDescent="0.2">
      <c r="A22" s="26"/>
      <c r="B22" s="43"/>
      <c r="C22" s="44"/>
      <c r="D22" s="33"/>
      <c r="E22" s="48"/>
      <c r="F22" s="48"/>
      <c r="G22" s="48"/>
      <c r="H22" s="48"/>
      <c r="I22" s="48"/>
      <c r="J22" s="44"/>
      <c r="K22" s="45"/>
      <c r="L22" s="45"/>
      <c r="M22" s="45"/>
      <c r="N22" s="45"/>
      <c r="O22" s="39"/>
      <c r="P22" s="33"/>
      <c r="Q22" s="33"/>
      <c r="R22" s="172" t="e">
        <f>D23*F23*H23*J23*L23*N23*P23</f>
        <v>#DIV/0!</v>
      </c>
      <c r="S22" s="46"/>
      <c r="T22" s="27"/>
    </row>
    <row r="23" spans="1:20" ht="15.75" thickBot="1" x14ac:dyDescent="0.25">
      <c r="A23" s="26"/>
      <c r="B23" s="49" t="s">
        <v>118</v>
      </c>
      <c r="C23" s="47" t="s">
        <v>20</v>
      </c>
      <c r="D23" s="77">
        <v>51</v>
      </c>
      <c r="E23" s="45" t="s">
        <v>121</v>
      </c>
      <c r="F23" s="77" t="e">
        <f>10/D16</f>
        <v>#DIV/0!</v>
      </c>
      <c r="G23" s="45" t="s">
        <v>121</v>
      </c>
      <c r="H23" s="78">
        <f>1-(0.0075*(ABS(E16-30)))</f>
        <v>0.77500000000000002</v>
      </c>
      <c r="I23" s="45" t="s">
        <v>121</v>
      </c>
      <c r="J23" s="77">
        <v>1</v>
      </c>
      <c r="K23" s="45" t="s">
        <v>121</v>
      </c>
      <c r="L23" s="77">
        <f>(1-(0.0032*(I16)))</f>
        <v>1</v>
      </c>
      <c r="M23" s="33"/>
      <c r="N23" s="66" t="s">
        <v>128</v>
      </c>
      <c r="O23" s="39"/>
      <c r="P23" s="67" t="s">
        <v>136</v>
      </c>
      <c r="Q23" s="50" t="s">
        <v>122</v>
      </c>
      <c r="R23" s="173"/>
      <c r="S23" s="46" t="s">
        <v>123</v>
      </c>
      <c r="T23" s="27"/>
    </row>
    <row r="24" spans="1:20" ht="6.75" customHeight="1" x14ac:dyDescent="0.2">
      <c r="A24" s="26"/>
      <c r="B24" s="43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33"/>
      <c r="N24" s="45"/>
      <c r="O24" s="39"/>
      <c r="P24" s="33"/>
      <c r="Q24" s="50"/>
      <c r="R24" s="172" t="e">
        <f>D25*F25*H25*J25*L25*N25*P25</f>
        <v>#DIV/0!</v>
      </c>
      <c r="S24" s="46"/>
      <c r="T24" s="27"/>
    </row>
    <row r="25" spans="1:20" ht="15.75" thickBot="1" x14ac:dyDescent="0.25">
      <c r="A25" s="26"/>
      <c r="B25" s="49" t="s">
        <v>119</v>
      </c>
      <c r="C25" s="47" t="s">
        <v>20</v>
      </c>
      <c r="D25" s="77">
        <v>51</v>
      </c>
      <c r="E25" s="45" t="s">
        <v>121</v>
      </c>
      <c r="F25" s="77" t="e">
        <f>10/F16</f>
        <v>#DIV/0!</v>
      </c>
      <c r="G25" s="45" t="s">
        <v>121</v>
      </c>
      <c r="H25" s="78">
        <f>1-(0.0075*(ABS(G16-30)))</f>
        <v>0.77500000000000002</v>
      </c>
      <c r="I25" s="45" t="s">
        <v>121</v>
      </c>
      <c r="J25" s="109" t="e">
        <f>0.82+(1.8/H16)</f>
        <v>#DIV/0!</v>
      </c>
      <c r="K25" s="45" t="s">
        <v>121</v>
      </c>
      <c r="L25" s="77">
        <f>(1-(0.0032*(J16-I16)))</f>
        <v>1</v>
      </c>
      <c r="M25" s="33"/>
      <c r="N25" s="66" t="s">
        <v>128</v>
      </c>
      <c r="O25" s="39"/>
      <c r="P25" s="67" t="s">
        <v>136</v>
      </c>
      <c r="Q25" s="50" t="s">
        <v>122</v>
      </c>
      <c r="R25" s="173"/>
      <c r="S25" s="46" t="s">
        <v>123</v>
      </c>
      <c r="T25" s="27"/>
    </row>
    <row r="26" spans="1:20" ht="3.75" customHeight="1" thickBot="1" x14ac:dyDescent="0.25">
      <c r="A26" s="26"/>
      <c r="B26" s="51"/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3"/>
      <c r="O26" s="55"/>
      <c r="P26" s="54"/>
      <c r="Q26" s="56"/>
      <c r="R26" s="57"/>
      <c r="S26" s="58"/>
      <c r="T26" s="27"/>
    </row>
    <row r="27" spans="1:20" ht="5.25" customHeight="1" thickBot="1" x14ac:dyDescent="0.25">
      <c r="A27" s="26"/>
      <c r="B27" s="61"/>
      <c r="C27" s="6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  <c r="P27" s="64"/>
      <c r="Q27" s="64"/>
      <c r="R27" s="64"/>
      <c r="S27" s="64"/>
      <c r="T27" s="27"/>
    </row>
    <row r="28" spans="1:20" ht="29.25" customHeight="1" thickBot="1" x14ac:dyDescent="0.3">
      <c r="A28" s="26"/>
      <c r="B28" s="168" t="s">
        <v>124</v>
      </c>
      <c r="C28" s="169"/>
      <c r="D28" s="169"/>
      <c r="E28" s="169"/>
      <c r="F28" s="169"/>
      <c r="G28" s="41"/>
      <c r="H28" s="41" t="s">
        <v>120</v>
      </c>
      <c r="I28" s="41"/>
      <c r="J28" s="41"/>
      <c r="K28" s="41"/>
      <c r="L28" s="41"/>
      <c r="M28" s="70"/>
      <c r="N28" s="62"/>
      <c r="O28" s="63"/>
      <c r="P28" s="64"/>
      <c r="Q28" s="64"/>
      <c r="R28" s="64"/>
      <c r="S28" s="64"/>
      <c r="T28" s="27"/>
    </row>
    <row r="29" spans="1:20" ht="12" customHeight="1" x14ac:dyDescent="0.2">
      <c r="A29" s="26"/>
      <c r="B29" s="43"/>
      <c r="C29" s="44"/>
      <c r="D29" s="44"/>
      <c r="E29" s="45"/>
      <c r="F29" s="45"/>
      <c r="G29" s="165" t="s">
        <v>127</v>
      </c>
      <c r="H29" s="165"/>
      <c r="I29" s="45"/>
      <c r="J29" s="45"/>
      <c r="K29" s="45"/>
      <c r="L29" s="187" t="e">
        <f>J30/J32</f>
        <v>#DIV/0!</v>
      </c>
      <c r="M29" s="188"/>
      <c r="N29" s="71"/>
      <c r="O29" s="166" t="s">
        <v>131</v>
      </c>
      <c r="P29" s="166"/>
      <c r="Q29" s="166"/>
      <c r="R29" s="166"/>
      <c r="S29" s="31"/>
      <c r="T29" s="26"/>
    </row>
    <row r="30" spans="1:20" ht="15.6" customHeight="1" thickBot="1" x14ac:dyDescent="0.25">
      <c r="A30" s="26"/>
      <c r="B30" s="72" t="s">
        <v>125</v>
      </c>
      <c r="C30" s="73"/>
      <c r="D30" s="33" t="s">
        <v>126</v>
      </c>
      <c r="E30" s="44"/>
      <c r="F30" s="44"/>
      <c r="G30" s="165"/>
      <c r="H30" s="165"/>
      <c r="I30" s="164" t="s">
        <v>122</v>
      </c>
      <c r="J30" s="94">
        <f>B16</f>
        <v>0</v>
      </c>
      <c r="K30" s="193" t="s">
        <v>122</v>
      </c>
      <c r="L30" s="189"/>
      <c r="M30" s="190"/>
      <c r="N30" s="71"/>
      <c r="O30" s="167"/>
      <c r="P30" s="167"/>
      <c r="Q30" s="167"/>
      <c r="R30" s="167"/>
      <c r="S30" s="31"/>
      <c r="T30" s="26"/>
    </row>
    <row r="31" spans="1:20" ht="3" customHeight="1" x14ac:dyDescent="0.2">
      <c r="A31" s="26"/>
      <c r="B31" s="43"/>
      <c r="C31" s="44"/>
      <c r="D31" s="44"/>
      <c r="E31" s="44"/>
      <c r="F31" s="44"/>
      <c r="G31" s="65"/>
      <c r="H31" s="65"/>
      <c r="I31" s="164"/>
      <c r="J31" s="45"/>
      <c r="K31" s="164"/>
      <c r="L31" s="189"/>
      <c r="M31" s="190"/>
      <c r="N31" s="71"/>
      <c r="O31" s="167"/>
      <c r="P31" s="167"/>
      <c r="Q31" s="167"/>
      <c r="R31" s="167"/>
      <c r="S31" s="31"/>
      <c r="T31" s="26"/>
    </row>
    <row r="32" spans="1:20" ht="14.25" customHeight="1" x14ac:dyDescent="0.2">
      <c r="A32" s="26"/>
      <c r="B32" s="74"/>
      <c r="C32" s="73"/>
      <c r="D32" s="33"/>
      <c r="E32" s="44"/>
      <c r="F32" s="44"/>
      <c r="G32" s="176" t="s">
        <v>20</v>
      </c>
      <c r="H32" s="176"/>
      <c r="I32" s="164"/>
      <c r="J32" s="95" t="e">
        <f>R22</f>
        <v>#DIV/0!</v>
      </c>
      <c r="K32" s="164"/>
      <c r="L32" s="189"/>
      <c r="M32" s="190"/>
      <c r="N32" s="71"/>
      <c r="O32" s="167"/>
      <c r="P32" s="167"/>
      <c r="Q32" s="167"/>
      <c r="R32" s="167"/>
      <c r="S32" s="31"/>
      <c r="T32" s="26"/>
    </row>
    <row r="33" spans="1:20" ht="13.5" customHeight="1" thickBot="1" x14ac:dyDescent="0.25">
      <c r="A33" s="26"/>
      <c r="B33" s="74"/>
      <c r="C33" s="73"/>
      <c r="D33" s="33"/>
      <c r="E33" s="44"/>
      <c r="F33" s="44"/>
      <c r="G33" s="45"/>
      <c r="H33" s="45"/>
      <c r="I33" s="44"/>
      <c r="J33" s="45"/>
      <c r="K33" s="45"/>
      <c r="L33" s="191"/>
      <c r="M33" s="192"/>
      <c r="N33" s="71"/>
      <c r="O33" s="167"/>
      <c r="P33" s="167"/>
      <c r="Q33" s="167"/>
      <c r="R33" s="167"/>
      <c r="S33" s="31"/>
      <c r="T33" s="26"/>
    </row>
    <row r="34" spans="1:20" ht="23.25" customHeight="1" x14ac:dyDescent="0.2">
      <c r="A34" s="26"/>
      <c r="B34" s="72" t="s">
        <v>119</v>
      </c>
      <c r="C34" s="44"/>
      <c r="D34" s="44"/>
      <c r="E34" s="45"/>
      <c r="F34" s="45"/>
      <c r="G34" s="165" t="s">
        <v>127</v>
      </c>
      <c r="H34" s="165"/>
      <c r="I34" s="45"/>
      <c r="J34" s="45"/>
      <c r="K34" s="45"/>
      <c r="L34" s="187" t="e">
        <f>J35/J37</f>
        <v>#DIV/0!</v>
      </c>
      <c r="M34" s="188"/>
      <c r="N34" s="71"/>
      <c r="O34" s="167"/>
      <c r="P34" s="167"/>
      <c r="Q34" s="167"/>
      <c r="R34" s="167"/>
      <c r="S34" s="31"/>
      <c r="T34" s="26"/>
    </row>
    <row r="35" spans="1:20" ht="15.6" customHeight="1" thickBot="1" x14ac:dyDescent="0.25">
      <c r="A35" s="26"/>
      <c r="B35" s="43"/>
      <c r="C35" s="44"/>
      <c r="D35" s="33" t="s">
        <v>126</v>
      </c>
      <c r="E35" s="44"/>
      <c r="F35" s="44"/>
      <c r="G35" s="165"/>
      <c r="H35" s="165"/>
      <c r="I35" s="164" t="s">
        <v>122</v>
      </c>
      <c r="J35" s="94">
        <f>B16</f>
        <v>0</v>
      </c>
      <c r="K35" s="164" t="s">
        <v>122</v>
      </c>
      <c r="L35" s="189"/>
      <c r="M35" s="190"/>
      <c r="N35" s="71"/>
      <c r="O35" s="167"/>
      <c r="P35" s="167"/>
      <c r="Q35" s="167"/>
      <c r="R35" s="167"/>
      <c r="S35" s="31"/>
      <c r="T35" s="26"/>
    </row>
    <row r="36" spans="1:20" ht="2.25" customHeight="1" x14ac:dyDescent="0.2">
      <c r="A36" s="26"/>
      <c r="B36" s="43"/>
      <c r="C36" s="44"/>
      <c r="D36" s="44"/>
      <c r="E36" s="44"/>
      <c r="F36" s="44"/>
      <c r="G36" s="65"/>
      <c r="H36" s="65"/>
      <c r="I36" s="164"/>
      <c r="J36" s="45"/>
      <c r="K36" s="164"/>
      <c r="L36" s="189"/>
      <c r="M36" s="190"/>
      <c r="N36" s="71"/>
      <c r="O36" s="167"/>
      <c r="P36" s="167"/>
      <c r="Q36" s="167"/>
      <c r="R36" s="167"/>
      <c r="S36" s="31"/>
      <c r="T36" s="26"/>
    </row>
    <row r="37" spans="1:20" ht="13.5" customHeight="1" x14ac:dyDescent="0.2">
      <c r="A37" s="31"/>
      <c r="B37" s="43"/>
      <c r="C37" s="44"/>
      <c r="D37" s="33"/>
      <c r="E37" s="44"/>
      <c r="F37" s="44"/>
      <c r="G37" s="176" t="s">
        <v>20</v>
      </c>
      <c r="H37" s="176"/>
      <c r="I37" s="164"/>
      <c r="J37" s="95" t="e">
        <f>R24</f>
        <v>#DIV/0!</v>
      </c>
      <c r="K37" s="164"/>
      <c r="L37" s="189"/>
      <c r="M37" s="190"/>
      <c r="N37" s="71"/>
      <c r="O37" s="167"/>
      <c r="P37" s="167"/>
      <c r="Q37" s="167"/>
      <c r="R37" s="167"/>
      <c r="S37" s="31"/>
      <c r="T37" s="26"/>
    </row>
    <row r="38" spans="1:20" ht="6" customHeight="1" thickBot="1" x14ac:dyDescent="0.25">
      <c r="A38" s="31"/>
      <c r="B38" s="75"/>
      <c r="C38" s="76"/>
      <c r="D38" s="76"/>
      <c r="E38" s="76"/>
      <c r="F38" s="76"/>
      <c r="G38" s="76"/>
      <c r="H38" s="76"/>
      <c r="I38" s="76"/>
      <c r="J38" s="76"/>
      <c r="K38" s="53"/>
      <c r="L38" s="191"/>
      <c r="M38" s="192"/>
      <c r="N38" s="71"/>
      <c r="O38" s="167"/>
      <c r="P38" s="167"/>
      <c r="Q38" s="167"/>
      <c r="R38" s="167"/>
      <c r="S38" s="31"/>
      <c r="T38" s="26"/>
    </row>
    <row r="39" spans="1:20" ht="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68"/>
      <c r="L39" s="68"/>
      <c r="M39" s="68"/>
      <c r="N39" s="69"/>
      <c r="O39" s="167"/>
      <c r="P39" s="167"/>
      <c r="Q39" s="167"/>
      <c r="R39" s="167"/>
      <c r="S39" s="26"/>
      <c r="T39" s="26"/>
    </row>
    <row r="40" spans="1:20" ht="15.6" customHeight="1" thickBot="1" x14ac:dyDescent="0.25">
      <c r="A40" s="31"/>
      <c r="B40" s="28"/>
      <c r="C40" s="28"/>
      <c r="D40" s="28"/>
      <c r="E40" s="28"/>
      <c r="F40" s="28"/>
      <c r="G40" s="28"/>
      <c r="H40" s="28"/>
      <c r="I40" s="28"/>
      <c r="J40" s="28"/>
      <c r="K40" s="29"/>
      <c r="L40" s="29"/>
      <c r="M40" s="29"/>
      <c r="N40" s="105" t="s">
        <v>134</v>
      </c>
      <c r="O40" s="105"/>
      <c r="P40" s="105"/>
      <c r="Q40" s="105"/>
      <c r="R40" s="105"/>
      <c r="S40" s="105"/>
      <c r="T40" s="31"/>
    </row>
    <row r="41" spans="1:20" ht="15" customHeight="1" x14ac:dyDescent="0.2">
      <c r="A41" s="31"/>
      <c r="B41" s="203" t="s">
        <v>66</v>
      </c>
      <c r="C41" s="204"/>
      <c r="D41" s="204"/>
      <c r="E41" s="204"/>
      <c r="F41" s="204"/>
      <c r="G41" s="204"/>
      <c r="H41" s="205"/>
      <c r="I41" s="28"/>
      <c r="J41" s="203" t="s">
        <v>79</v>
      </c>
      <c r="K41" s="204"/>
      <c r="L41" s="205"/>
      <c r="M41" s="29"/>
      <c r="N41" s="118" t="s">
        <v>52</v>
      </c>
      <c r="O41" s="120"/>
      <c r="P41" s="105"/>
      <c r="Q41" s="105"/>
      <c r="R41" s="105"/>
      <c r="S41" s="105"/>
      <c r="T41" s="31"/>
    </row>
    <row r="42" spans="1:20" ht="15.6" customHeight="1" thickBot="1" x14ac:dyDescent="0.25">
      <c r="A42" s="31"/>
      <c r="B42" s="179" t="s">
        <v>67</v>
      </c>
      <c r="C42" s="180"/>
      <c r="D42" s="180"/>
      <c r="E42" s="180"/>
      <c r="F42" s="180"/>
      <c r="G42" s="180"/>
      <c r="H42" s="181"/>
      <c r="I42" s="28"/>
      <c r="J42" s="179" t="s">
        <v>80</v>
      </c>
      <c r="K42" s="180"/>
      <c r="L42" s="181"/>
      <c r="M42" s="29"/>
      <c r="N42" s="131" t="s">
        <v>50</v>
      </c>
      <c r="O42" s="132"/>
      <c r="P42" s="105"/>
      <c r="Q42" s="105"/>
      <c r="R42" s="105"/>
      <c r="S42" s="105"/>
      <c r="T42" s="31"/>
    </row>
    <row r="43" spans="1:20" ht="15.6" customHeight="1" thickBot="1" x14ac:dyDescent="0.25">
      <c r="A43" s="31"/>
      <c r="B43" s="194" t="s">
        <v>68</v>
      </c>
      <c r="C43" s="206" t="s">
        <v>70</v>
      </c>
      <c r="D43" s="206"/>
      <c r="E43" s="206"/>
      <c r="F43" s="206"/>
      <c r="G43" s="206"/>
      <c r="H43" s="207"/>
      <c r="I43" s="28"/>
      <c r="J43" s="208" t="s">
        <v>82</v>
      </c>
      <c r="K43" s="210" t="s">
        <v>81</v>
      </c>
      <c r="L43" s="211"/>
      <c r="M43" s="29"/>
      <c r="N43" s="100" t="s">
        <v>51</v>
      </c>
      <c r="O43" s="101" t="s">
        <v>30</v>
      </c>
      <c r="P43" s="105"/>
      <c r="Q43" s="105"/>
      <c r="R43" s="105"/>
      <c r="S43" s="105"/>
      <c r="T43" s="31"/>
    </row>
    <row r="44" spans="1:20" ht="15.6" customHeight="1" thickBot="1" x14ac:dyDescent="0.25">
      <c r="A44" s="31"/>
      <c r="B44" s="195"/>
      <c r="C44" s="212" t="s">
        <v>71</v>
      </c>
      <c r="D44" s="213"/>
      <c r="E44" s="214" t="s">
        <v>72</v>
      </c>
      <c r="F44" s="213"/>
      <c r="G44" s="214" t="s">
        <v>73</v>
      </c>
      <c r="H44" s="213"/>
      <c r="I44" s="28"/>
      <c r="J44" s="209"/>
      <c r="K44" s="91" t="s">
        <v>77</v>
      </c>
      <c r="L44" s="92" t="s">
        <v>78</v>
      </c>
      <c r="M44" s="29"/>
      <c r="N44" s="102" t="s">
        <v>34</v>
      </c>
      <c r="O44" s="102"/>
      <c r="P44" s="105"/>
      <c r="Q44" s="105"/>
      <c r="R44" s="105"/>
      <c r="S44" s="105"/>
      <c r="T44" s="31"/>
    </row>
    <row r="45" spans="1:20" ht="15.6" customHeight="1" thickBot="1" x14ac:dyDescent="0.25">
      <c r="A45" s="31"/>
      <c r="B45" s="196"/>
      <c r="C45" s="82" t="s">
        <v>74</v>
      </c>
      <c r="D45" s="81" t="s">
        <v>75</v>
      </c>
      <c r="E45" s="81" t="s">
        <v>77</v>
      </c>
      <c r="F45" s="81" t="s">
        <v>78</v>
      </c>
      <c r="G45" s="81" t="s">
        <v>77</v>
      </c>
      <c r="H45" s="84" t="s">
        <v>78</v>
      </c>
      <c r="I45" s="28"/>
      <c r="J45" s="89" t="s">
        <v>83</v>
      </c>
      <c r="K45" s="11">
        <v>1</v>
      </c>
      <c r="L45" s="93">
        <v>1</v>
      </c>
      <c r="M45" s="28"/>
      <c r="N45" s="102" t="s">
        <v>42</v>
      </c>
      <c r="O45" s="102">
        <v>1</v>
      </c>
      <c r="P45" s="105"/>
      <c r="Q45" s="105"/>
      <c r="R45" s="105"/>
      <c r="S45" s="105"/>
      <c r="T45" s="31"/>
    </row>
    <row r="46" spans="1:20" ht="15" customHeight="1" x14ac:dyDescent="0.2">
      <c r="A46" s="31"/>
      <c r="B46" s="79" t="s">
        <v>69</v>
      </c>
      <c r="C46" s="82">
        <v>1</v>
      </c>
      <c r="D46" s="81">
        <v>1</v>
      </c>
      <c r="E46" s="81">
        <v>0.95</v>
      </c>
      <c r="F46" s="81">
        <v>0.95</v>
      </c>
      <c r="G46" s="81">
        <v>0.85</v>
      </c>
      <c r="H46" s="84">
        <v>0.85</v>
      </c>
      <c r="I46" s="28"/>
      <c r="J46" s="90" t="s">
        <v>84</v>
      </c>
      <c r="K46" s="4">
        <v>0.95</v>
      </c>
      <c r="L46" s="88">
        <v>1</v>
      </c>
      <c r="M46" s="28"/>
      <c r="N46" s="102">
        <v>15</v>
      </c>
      <c r="O46" s="102">
        <v>0.94</v>
      </c>
      <c r="P46" s="105"/>
      <c r="Q46" s="105"/>
      <c r="R46" s="105"/>
      <c r="S46" s="105"/>
      <c r="T46" s="31"/>
    </row>
    <row r="47" spans="1:20" ht="15.6" customHeight="1" thickBot="1" x14ac:dyDescent="0.25">
      <c r="A47" s="31"/>
      <c r="B47" s="80">
        <v>0.5</v>
      </c>
      <c r="C47" s="82">
        <v>0.97</v>
      </c>
      <c r="D47" s="81">
        <v>0.97</v>
      </c>
      <c r="E47" s="81">
        <v>0.92</v>
      </c>
      <c r="F47" s="81">
        <v>0.92</v>
      </c>
      <c r="G47" s="81">
        <v>0.81</v>
      </c>
      <c r="H47" s="84">
        <v>0.81</v>
      </c>
      <c r="I47" s="28"/>
      <c r="J47" s="91" t="s">
        <v>85</v>
      </c>
      <c r="K47" s="8">
        <v>0.9</v>
      </c>
      <c r="L47" s="92">
        <v>0.9</v>
      </c>
      <c r="M47" s="28"/>
      <c r="N47" s="102">
        <v>20</v>
      </c>
      <c r="O47" s="102">
        <v>0.91</v>
      </c>
      <c r="P47" s="105"/>
      <c r="Q47" s="105"/>
      <c r="R47" s="105"/>
      <c r="S47" s="105"/>
      <c r="T47" s="31"/>
    </row>
    <row r="48" spans="1:20" ht="15" customHeight="1" x14ac:dyDescent="0.2">
      <c r="A48" s="31"/>
      <c r="B48" s="80">
        <v>1</v>
      </c>
      <c r="C48" s="82">
        <v>0.94</v>
      </c>
      <c r="D48" s="81">
        <v>0.94</v>
      </c>
      <c r="E48" s="81">
        <v>0.88</v>
      </c>
      <c r="F48" s="81">
        <v>0.88</v>
      </c>
      <c r="G48" s="81">
        <v>0.75</v>
      </c>
      <c r="H48" s="84">
        <v>0.75</v>
      </c>
      <c r="I48" s="28"/>
      <c r="J48" s="28"/>
      <c r="K48" s="28"/>
      <c r="L48" s="28"/>
      <c r="M48" s="28"/>
      <c r="N48" s="102">
        <v>25</v>
      </c>
      <c r="O48" s="102">
        <v>0.89</v>
      </c>
      <c r="P48" s="105"/>
      <c r="Q48" s="105"/>
      <c r="R48" s="105"/>
      <c r="S48" s="105"/>
      <c r="T48" s="31"/>
    </row>
    <row r="49" spans="1:20" ht="15" customHeight="1" x14ac:dyDescent="0.2">
      <c r="A49" s="31"/>
      <c r="B49" s="80">
        <v>2</v>
      </c>
      <c r="C49" s="82">
        <v>0.91</v>
      </c>
      <c r="D49" s="81">
        <v>0.91</v>
      </c>
      <c r="E49" s="81">
        <v>0.84</v>
      </c>
      <c r="F49" s="81">
        <v>0.84</v>
      </c>
      <c r="G49" s="81">
        <v>0.65</v>
      </c>
      <c r="H49" s="84">
        <v>0.65</v>
      </c>
      <c r="I49" s="28"/>
      <c r="J49" s="28"/>
      <c r="K49" s="28"/>
      <c r="L49" s="28"/>
      <c r="M49" s="28"/>
      <c r="N49" s="102">
        <v>30</v>
      </c>
      <c r="O49" s="102">
        <v>0.88</v>
      </c>
      <c r="P49" s="105"/>
      <c r="Q49" s="105"/>
      <c r="R49" s="105"/>
      <c r="S49" s="105"/>
      <c r="T49" s="31"/>
    </row>
    <row r="50" spans="1:20" ht="15" customHeight="1" x14ac:dyDescent="0.2">
      <c r="A50" s="31"/>
      <c r="B50" s="80">
        <v>3</v>
      </c>
      <c r="C50" s="82">
        <v>0.88</v>
      </c>
      <c r="D50" s="81">
        <v>0.88</v>
      </c>
      <c r="E50" s="81">
        <v>0.79</v>
      </c>
      <c r="F50" s="81">
        <v>0.79</v>
      </c>
      <c r="G50" s="81">
        <v>0.55000000000000004</v>
      </c>
      <c r="H50" s="84">
        <v>0.55000000000000004</v>
      </c>
      <c r="I50" s="28"/>
      <c r="J50" s="28"/>
      <c r="K50" s="28"/>
      <c r="L50" s="28"/>
      <c r="M50" s="28"/>
      <c r="N50" s="102">
        <v>35</v>
      </c>
      <c r="O50" s="102">
        <v>0.87</v>
      </c>
      <c r="P50" s="105"/>
      <c r="Q50" s="105"/>
      <c r="R50" s="105"/>
      <c r="S50" s="105"/>
      <c r="T50" s="31"/>
    </row>
    <row r="51" spans="1:20" ht="15" customHeight="1" x14ac:dyDescent="0.2">
      <c r="A51" s="31"/>
      <c r="B51" s="80">
        <v>4</v>
      </c>
      <c r="C51" s="82">
        <v>0.84</v>
      </c>
      <c r="D51" s="81">
        <v>0.84</v>
      </c>
      <c r="E51" s="81">
        <v>0.72</v>
      </c>
      <c r="F51" s="81">
        <v>0.6</v>
      </c>
      <c r="G51" s="81">
        <v>0.45</v>
      </c>
      <c r="H51" s="84">
        <v>0.45</v>
      </c>
      <c r="I51" s="28"/>
      <c r="J51" s="28"/>
      <c r="K51" s="28"/>
      <c r="L51" s="28"/>
      <c r="M51" s="28"/>
      <c r="N51" s="102">
        <v>40</v>
      </c>
      <c r="O51" s="102">
        <v>0.87</v>
      </c>
      <c r="P51" s="105"/>
      <c r="Q51" s="105"/>
      <c r="R51" s="105"/>
      <c r="S51" s="105"/>
      <c r="T51" s="31"/>
    </row>
    <row r="52" spans="1:20" ht="15" customHeight="1" x14ac:dyDescent="0.2">
      <c r="A52" s="31"/>
      <c r="B52" s="80">
        <v>5</v>
      </c>
      <c r="C52" s="82">
        <v>0.8</v>
      </c>
      <c r="D52" s="81">
        <v>0.8</v>
      </c>
      <c r="E52" s="81">
        <v>0.6</v>
      </c>
      <c r="F52" s="81">
        <v>0.5</v>
      </c>
      <c r="G52" s="81">
        <v>0.35</v>
      </c>
      <c r="H52" s="84">
        <v>0.35</v>
      </c>
      <c r="I52" s="28"/>
      <c r="J52" s="28"/>
      <c r="K52" s="28"/>
      <c r="L52" s="28"/>
      <c r="M52" s="28"/>
      <c r="N52" s="102">
        <v>45</v>
      </c>
      <c r="O52" s="102">
        <v>0.86</v>
      </c>
      <c r="P52" s="105"/>
      <c r="Q52" s="105"/>
      <c r="R52" s="105"/>
      <c r="S52" s="105"/>
      <c r="T52" s="31"/>
    </row>
    <row r="53" spans="1:20" ht="15" customHeight="1" x14ac:dyDescent="0.2">
      <c r="A53" s="31"/>
      <c r="B53" s="80">
        <v>6</v>
      </c>
      <c r="C53" s="82">
        <v>0.75</v>
      </c>
      <c r="D53" s="81">
        <v>0.75</v>
      </c>
      <c r="E53" s="81">
        <v>50</v>
      </c>
      <c r="F53" s="81">
        <v>0.42</v>
      </c>
      <c r="G53" s="81">
        <v>0.27</v>
      </c>
      <c r="H53" s="84">
        <v>0.27</v>
      </c>
      <c r="I53" s="28"/>
      <c r="J53" s="28"/>
      <c r="K53" s="28"/>
      <c r="L53" s="28"/>
      <c r="M53" s="28"/>
      <c r="N53" s="102">
        <v>50</v>
      </c>
      <c r="O53" s="102">
        <v>0.86</v>
      </c>
      <c r="P53" s="105"/>
      <c r="Q53" s="105"/>
      <c r="R53" s="105"/>
      <c r="S53" s="105"/>
      <c r="T53" s="31"/>
    </row>
    <row r="54" spans="1:20" ht="15" customHeight="1" x14ac:dyDescent="0.2">
      <c r="A54" s="31"/>
      <c r="B54" s="80">
        <v>7</v>
      </c>
      <c r="C54" s="82">
        <v>0.7</v>
      </c>
      <c r="D54" s="81">
        <v>0.7</v>
      </c>
      <c r="E54" s="81">
        <v>0.42</v>
      </c>
      <c r="F54" s="81">
        <v>0.35</v>
      </c>
      <c r="G54" s="81">
        <v>0.22</v>
      </c>
      <c r="H54" s="84">
        <v>0.22</v>
      </c>
      <c r="I54" s="28"/>
      <c r="J54" s="28"/>
      <c r="K54" s="28"/>
      <c r="L54" s="28"/>
      <c r="M54" s="28"/>
      <c r="N54" s="102">
        <v>55</v>
      </c>
      <c r="O54" s="102">
        <v>0.85</v>
      </c>
      <c r="P54" s="105"/>
      <c r="Q54" s="105"/>
      <c r="R54" s="105"/>
      <c r="S54" s="105"/>
      <c r="T54" s="31"/>
    </row>
    <row r="55" spans="1:20" ht="15" x14ac:dyDescent="0.2">
      <c r="A55" s="31"/>
      <c r="B55" s="80">
        <v>8</v>
      </c>
      <c r="C55" s="82">
        <v>0.6</v>
      </c>
      <c r="D55" s="81">
        <v>0.6</v>
      </c>
      <c r="E55" s="81">
        <v>0.35</v>
      </c>
      <c r="F55" s="81">
        <v>0.3</v>
      </c>
      <c r="G55" s="81">
        <v>0.18</v>
      </c>
      <c r="H55" s="84">
        <v>0.18</v>
      </c>
      <c r="I55" s="30"/>
      <c r="J55" s="30"/>
      <c r="K55" s="30"/>
      <c r="L55" s="30"/>
      <c r="M55" s="30"/>
      <c r="N55" s="102">
        <v>60</v>
      </c>
      <c r="O55" s="102">
        <v>0.85</v>
      </c>
      <c r="P55" s="105"/>
      <c r="Q55" s="105"/>
      <c r="R55" s="105"/>
      <c r="S55" s="105"/>
      <c r="T55" s="31"/>
    </row>
    <row r="56" spans="1:20" ht="15" x14ac:dyDescent="0.2">
      <c r="A56" s="31"/>
      <c r="B56" s="80">
        <v>9</v>
      </c>
      <c r="C56" s="82">
        <v>0.52</v>
      </c>
      <c r="D56" s="81">
        <v>0.52</v>
      </c>
      <c r="E56" s="81">
        <v>0.26</v>
      </c>
      <c r="F56" s="81">
        <v>0.26</v>
      </c>
      <c r="G56" s="81">
        <v>0</v>
      </c>
      <c r="H56" s="84">
        <v>0.15</v>
      </c>
      <c r="I56" s="30"/>
      <c r="J56" s="30"/>
      <c r="K56" s="30"/>
      <c r="L56" s="30"/>
      <c r="M56" s="30"/>
      <c r="N56" s="102">
        <v>70</v>
      </c>
      <c r="O56" s="102">
        <v>0.85</v>
      </c>
      <c r="P56" s="105"/>
      <c r="Q56" s="105"/>
      <c r="R56" s="105"/>
      <c r="S56" s="105"/>
      <c r="T56" s="31"/>
    </row>
    <row r="57" spans="1:20" ht="15" x14ac:dyDescent="0.2">
      <c r="A57" s="31"/>
      <c r="B57" s="80">
        <v>10</v>
      </c>
      <c r="C57" s="82">
        <v>0.45</v>
      </c>
      <c r="D57" s="81">
        <v>0.45</v>
      </c>
      <c r="E57" s="81">
        <v>0</v>
      </c>
      <c r="F57" s="81">
        <v>0.23</v>
      </c>
      <c r="G57" s="81">
        <v>0</v>
      </c>
      <c r="H57" s="84">
        <v>0.13</v>
      </c>
      <c r="I57" s="30"/>
      <c r="J57" s="30"/>
      <c r="K57" s="30"/>
      <c r="L57" s="30"/>
      <c r="M57" s="30"/>
      <c r="N57" s="102" t="s">
        <v>47</v>
      </c>
      <c r="O57" s="102">
        <v>0</v>
      </c>
      <c r="P57" s="105"/>
      <c r="Q57" s="105"/>
      <c r="R57" s="105"/>
      <c r="S57" s="105"/>
      <c r="T57" s="31"/>
    </row>
    <row r="58" spans="1:20" ht="15" x14ac:dyDescent="0.2">
      <c r="A58" s="31"/>
      <c r="B58" s="80">
        <v>11</v>
      </c>
      <c r="C58" s="82">
        <v>0.41</v>
      </c>
      <c r="D58" s="81">
        <v>0.41</v>
      </c>
      <c r="E58" s="81">
        <v>0</v>
      </c>
      <c r="F58" s="81">
        <v>0.21</v>
      </c>
      <c r="G58" s="81">
        <v>0</v>
      </c>
      <c r="H58" s="84">
        <v>0</v>
      </c>
      <c r="I58" s="30"/>
      <c r="J58" s="30"/>
      <c r="K58" s="30"/>
      <c r="L58" s="30"/>
      <c r="M58" s="30"/>
      <c r="N58" s="105"/>
      <c r="O58" s="105"/>
      <c r="P58" s="105"/>
      <c r="Q58" s="105"/>
      <c r="R58" s="105"/>
      <c r="S58" s="105"/>
      <c r="T58" s="31"/>
    </row>
    <row r="59" spans="1:20" ht="15" x14ac:dyDescent="0.2">
      <c r="A59" s="31"/>
      <c r="B59" s="80">
        <v>12</v>
      </c>
      <c r="C59" s="82">
        <v>0.37</v>
      </c>
      <c r="D59" s="81">
        <v>0.37</v>
      </c>
      <c r="E59" s="81">
        <v>0</v>
      </c>
      <c r="F59" s="81">
        <v>0</v>
      </c>
      <c r="G59" s="81">
        <v>0</v>
      </c>
      <c r="H59" s="84">
        <v>0</v>
      </c>
      <c r="I59" s="30"/>
      <c r="J59" s="30"/>
      <c r="K59" s="30"/>
      <c r="L59" s="30"/>
      <c r="M59" s="30"/>
      <c r="N59" s="105"/>
      <c r="O59" s="105"/>
      <c r="P59" s="105"/>
      <c r="Q59" s="105"/>
      <c r="R59" s="105"/>
      <c r="S59" s="105"/>
      <c r="T59" s="31"/>
    </row>
    <row r="60" spans="1:20" ht="15" x14ac:dyDescent="0.2">
      <c r="A60" s="31"/>
      <c r="B60" s="80">
        <v>13</v>
      </c>
      <c r="C60" s="82">
        <v>0</v>
      </c>
      <c r="D60" s="81">
        <v>0.34</v>
      </c>
      <c r="E60" s="81">
        <v>0</v>
      </c>
      <c r="F60" s="81">
        <v>0</v>
      </c>
      <c r="G60" s="81">
        <v>0</v>
      </c>
      <c r="H60" s="84">
        <v>0</v>
      </c>
      <c r="I60" s="30"/>
      <c r="J60" s="30"/>
      <c r="K60" s="30"/>
      <c r="L60" s="30"/>
      <c r="M60" s="30"/>
      <c r="N60" s="105"/>
      <c r="O60" s="105"/>
      <c r="P60" s="105"/>
      <c r="Q60" s="105"/>
      <c r="R60" s="105"/>
      <c r="S60" s="105"/>
      <c r="T60" s="31"/>
    </row>
    <row r="61" spans="1:20" ht="15" x14ac:dyDescent="0.2">
      <c r="A61" s="31"/>
      <c r="B61" s="80">
        <v>14</v>
      </c>
      <c r="C61" s="82">
        <v>0</v>
      </c>
      <c r="D61" s="81">
        <v>0.31</v>
      </c>
      <c r="E61" s="81">
        <v>0</v>
      </c>
      <c r="F61" s="81">
        <v>0</v>
      </c>
      <c r="G61" s="81">
        <v>0</v>
      </c>
      <c r="H61" s="84">
        <v>0</v>
      </c>
      <c r="I61" s="30"/>
      <c r="J61" s="30"/>
      <c r="K61" s="30"/>
      <c r="L61" s="30"/>
      <c r="M61" s="30"/>
      <c r="N61" s="105"/>
      <c r="O61" s="105"/>
      <c r="P61" s="105"/>
      <c r="Q61" s="105"/>
      <c r="R61" s="105"/>
      <c r="S61" s="105"/>
      <c r="T61" s="31"/>
    </row>
    <row r="62" spans="1:20" ht="15" x14ac:dyDescent="0.2">
      <c r="A62" s="31"/>
      <c r="B62" s="80">
        <v>15</v>
      </c>
      <c r="C62" s="82">
        <v>0</v>
      </c>
      <c r="D62" s="81">
        <v>0.28000000000000003</v>
      </c>
      <c r="E62" s="81">
        <v>0</v>
      </c>
      <c r="F62" s="81">
        <v>0</v>
      </c>
      <c r="G62" s="81">
        <v>0</v>
      </c>
      <c r="H62" s="84">
        <v>0</v>
      </c>
      <c r="I62" s="30"/>
      <c r="J62" s="30"/>
      <c r="K62" s="30"/>
      <c r="L62" s="30"/>
      <c r="M62" s="30"/>
      <c r="N62" s="105"/>
      <c r="O62" s="105"/>
      <c r="P62" s="105"/>
      <c r="Q62" s="105"/>
      <c r="R62" s="105"/>
      <c r="S62" s="105"/>
      <c r="T62" s="31"/>
    </row>
    <row r="63" spans="1:20" ht="15.75" thickBot="1" x14ac:dyDescent="0.25">
      <c r="A63" s="31"/>
      <c r="B63" s="83" t="s">
        <v>76</v>
      </c>
      <c r="C63" s="85">
        <v>0</v>
      </c>
      <c r="D63" s="86">
        <v>0</v>
      </c>
      <c r="E63" s="86">
        <v>0</v>
      </c>
      <c r="F63" s="86">
        <v>0</v>
      </c>
      <c r="G63" s="86">
        <v>0</v>
      </c>
      <c r="H63" s="87">
        <v>0</v>
      </c>
      <c r="I63" s="30"/>
      <c r="J63" s="30"/>
      <c r="K63" s="30"/>
      <c r="L63" s="30"/>
      <c r="M63" s="30"/>
      <c r="N63" s="105"/>
      <c r="O63" s="105"/>
      <c r="P63" s="105"/>
      <c r="Q63" s="105"/>
      <c r="R63" s="105"/>
      <c r="S63" s="105"/>
      <c r="T63" s="31"/>
    </row>
    <row r="64" spans="1:20" ht="15" x14ac:dyDescent="0.2">
      <c r="A64" s="31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1"/>
      <c r="Q64" s="31"/>
      <c r="R64" s="31"/>
      <c r="S64" s="31"/>
      <c r="T64" s="31"/>
    </row>
    <row r="65" spans="1:20" ht="15" x14ac:dyDescent="0.2">
      <c r="A65" s="31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1"/>
      <c r="Q65" s="31"/>
      <c r="R65" s="31"/>
      <c r="S65" s="31"/>
      <c r="T65" s="31"/>
    </row>
    <row r="66" spans="1:20" ht="15" x14ac:dyDescent="0.2">
      <c r="A66" s="31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1"/>
      <c r="Q66" s="31"/>
      <c r="R66" s="31"/>
      <c r="S66" s="31"/>
      <c r="T66" s="31"/>
    </row>
    <row r="67" spans="1:20" ht="15" x14ac:dyDescent="0.2">
      <c r="A67" s="3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1"/>
      <c r="Q67" s="31"/>
      <c r="R67" s="31"/>
      <c r="S67" s="31"/>
      <c r="T67" s="31"/>
    </row>
    <row r="68" spans="1:20" ht="15" x14ac:dyDescent="0.2">
      <c r="A68" s="31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1"/>
      <c r="Q68" s="31"/>
      <c r="R68" s="31"/>
      <c r="S68" s="31"/>
      <c r="T68" s="31"/>
    </row>
    <row r="69" spans="1:20" ht="15" x14ac:dyDescent="0.2">
      <c r="A69" s="3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1"/>
      <c r="Q69" s="31"/>
      <c r="R69" s="31"/>
      <c r="S69" s="31"/>
      <c r="T69" s="31"/>
    </row>
    <row r="70" spans="1:20" ht="15" x14ac:dyDescent="0.2">
      <c r="A70" s="31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1"/>
      <c r="Q70" s="31"/>
      <c r="R70" s="31"/>
      <c r="S70" s="31"/>
      <c r="T70" s="31"/>
    </row>
    <row r="71" spans="1:20" ht="15" x14ac:dyDescent="0.2">
      <c r="A71" s="31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1"/>
      <c r="Q71" s="31"/>
      <c r="R71" s="31"/>
      <c r="S71" s="31"/>
      <c r="T71" s="31"/>
    </row>
    <row r="72" spans="1:20" ht="15" x14ac:dyDescent="0.2">
      <c r="A72" s="31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1"/>
      <c r="Q72" s="31"/>
      <c r="R72" s="31"/>
      <c r="S72" s="31"/>
      <c r="T72" s="31"/>
    </row>
    <row r="73" spans="1:20" ht="15" x14ac:dyDescent="0.2">
      <c r="A73" s="31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1"/>
      <c r="Q73" s="31"/>
      <c r="R73" s="31"/>
      <c r="S73" s="31"/>
      <c r="T73" s="31"/>
    </row>
    <row r="74" spans="1:20" ht="15" x14ac:dyDescent="0.2">
      <c r="A74" s="31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1"/>
      <c r="Q74" s="31"/>
      <c r="R74" s="31"/>
      <c r="S74" s="31"/>
      <c r="T74" s="31"/>
    </row>
    <row r="75" spans="1:20" ht="15" x14ac:dyDescent="0.2">
      <c r="A75" s="31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1"/>
      <c r="Q75" s="31"/>
      <c r="R75" s="31"/>
      <c r="S75" s="31"/>
      <c r="T75" s="31"/>
    </row>
    <row r="76" spans="1:20" ht="15" x14ac:dyDescent="0.2">
      <c r="A76" s="31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1"/>
      <c r="Q76" s="31"/>
      <c r="R76" s="31"/>
      <c r="S76" s="31"/>
      <c r="T76" s="31"/>
    </row>
    <row r="77" spans="1:20" ht="15" x14ac:dyDescent="0.2">
      <c r="A77" s="31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1"/>
      <c r="Q77" s="31"/>
      <c r="R77" s="31"/>
      <c r="S77" s="31"/>
      <c r="T77" s="31"/>
    </row>
    <row r="78" spans="1:20" ht="15" x14ac:dyDescent="0.2">
      <c r="A78" s="31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1"/>
      <c r="Q78" s="31"/>
      <c r="R78" s="31"/>
      <c r="S78" s="31"/>
      <c r="T78" s="31"/>
    </row>
    <row r="79" spans="1:20" ht="15" x14ac:dyDescent="0.2">
      <c r="A79" s="31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1"/>
      <c r="Q79" s="31"/>
      <c r="R79" s="31"/>
      <c r="S79" s="31"/>
      <c r="T79" s="31"/>
    </row>
    <row r="80" spans="1:20" ht="15" x14ac:dyDescent="0.2">
      <c r="A80" s="31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1"/>
      <c r="Q80" s="31"/>
      <c r="R80" s="31"/>
      <c r="S80" s="31"/>
      <c r="T80" s="31"/>
    </row>
    <row r="81" spans="1:20" ht="15" x14ac:dyDescent="0.2">
      <c r="A81" s="31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1"/>
      <c r="Q81" s="31"/>
      <c r="R81" s="31"/>
      <c r="S81" s="31"/>
      <c r="T81" s="31"/>
    </row>
    <row r="82" spans="1:20" ht="15" x14ac:dyDescent="0.2">
      <c r="A82" s="31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1"/>
      <c r="Q82" s="31"/>
      <c r="R82" s="31"/>
      <c r="S82" s="31"/>
      <c r="T82" s="31"/>
    </row>
    <row r="83" spans="1:20" ht="15" x14ac:dyDescent="0.2">
      <c r="A83" s="31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1"/>
      <c r="Q83" s="31"/>
      <c r="R83" s="31"/>
      <c r="S83" s="31"/>
      <c r="T83" s="31"/>
    </row>
    <row r="84" spans="1:20" ht="15" x14ac:dyDescent="0.2">
      <c r="A84" s="31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1"/>
      <c r="Q84" s="31"/>
      <c r="R84" s="31"/>
      <c r="S84" s="31"/>
      <c r="T84" s="31"/>
    </row>
    <row r="85" spans="1:20" ht="15" x14ac:dyDescent="0.2">
      <c r="A85" s="31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1"/>
      <c r="Q85" s="31"/>
      <c r="R85" s="31"/>
      <c r="S85" s="31"/>
      <c r="T85" s="31"/>
    </row>
    <row r="86" spans="1:20" ht="15" x14ac:dyDescent="0.2">
      <c r="A86" s="31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1"/>
      <c r="Q86" s="31"/>
      <c r="R86" s="31"/>
      <c r="S86" s="31"/>
      <c r="T86" s="31"/>
    </row>
    <row r="87" spans="1:20" ht="15" x14ac:dyDescent="0.2">
      <c r="A87" s="31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1"/>
      <c r="Q87" s="31"/>
      <c r="R87" s="31"/>
      <c r="S87" s="31"/>
      <c r="T87" s="31"/>
    </row>
    <row r="88" spans="1:20" ht="15" x14ac:dyDescent="0.2">
      <c r="A88" s="31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1"/>
      <c r="Q88" s="31"/>
      <c r="R88" s="31"/>
      <c r="S88" s="31"/>
      <c r="T88" s="31"/>
    </row>
    <row r="89" spans="1:20" ht="15" x14ac:dyDescent="0.2">
      <c r="A89" s="31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1"/>
      <c r="Q89" s="31"/>
      <c r="R89" s="31"/>
      <c r="S89" s="31"/>
      <c r="T89" s="31"/>
    </row>
    <row r="90" spans="1:20" ht="15" x14ac:dyDescent="0.2">
      <c r="A90" s="31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1"/>
      <c r="Q90" s="31"/>
      <c r="R90" s="31"/>
      <c r="S90" s="31"/>
      <c r="T90" s="31"/>
    </row>
    <row r="91" spans="1:20" ht="15" x14ac:dyDescent="0.2">
      <c r="A91" s="31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1"/>
      <c r="Q91" s="31"/>
      <c r="R91" s="31"/>
      <c r="S91" s="31"/>
      <c r="T91" s="31"/>
    </row>
    <row r="92" spans="1:20" ht="15" x14ac:dyDescent="0.2">
      <c r="A92" s="31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1"/>
      <c r="Q92" s="31"/>
      <c r="R92" s="31"/>
      <c r="S92" s="31"/>
      <c r="T92" s="31"/>
    </row>
    <row r="93" spans="1:20" ht="15" x14ac:dyDescent="0.2">
      <c r="A93" s="3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1"/>
      <c r="Q93" s="31"/>
      <c r="R93" s="31"/>
      <c r="S93" s="31"/>
      <c r="T93" s="31"/>
    </row>
    <row r="94" spans="1:20" ht="15" x14ac:dyDescent="0.2">
      <c r="A94" s="31"/>
      <c r="B94" s="30"/>
      <c r="C94" s="163" t="s">
        <v>130</v>
      </c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31"/>
      <c r="R94" s="31"/>
      <c r="S94" s="31"/>
      <c r="T94" s="31"/>
    </row>
    <row r="95" spans="1:20" ht="15" x14ac:dyDescent="0.2">
      <c r="A95" s="31"/>
      <c r="B95" s="30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31"/>
      <c r="R95" s="31"/>
      <c r="S95" s="31"/>
      <c r="T95" s="31"/>
    </row>
    <row r="96" spans="1:20" ht="15" x14ac:dyDescent="0.2">
      <c r="A96" s="31"/>
      <c r="B96" s="30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31"/>
      <c r="R96" s="31"/>
      <c r="S96" s="31"/>
      <c r="T96" s="31"/>
    </row>
    <row r="97" spans="1:20" ht="7.5" customHeight="1" x14ac:dyDescent="0.2">
      <c r="A97" s="31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1"/>
      <c r="Q97" s="31"/>
      <c r="R97" s="31"/>
      <c r="S97" s="31"/>
      <c r="T97" s="31"/>
    </row>
    <row r="98" spans="1:20" ht="27.75" customHeight="1" x14ac:dyDescent="0.2">
      <c r="A98" s="99"/>
      <c r="B98" s="159" t="s">
        <v>135</v>
      </c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</row>
    <row r="99" spans="1:20" ht="15" x14ac:dyDescent="0.2">
      <c r="A99" s="31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1"/>
      <c r="Q99" s="31"/>
      <c r="R99" s="31"/>
      <c r="S99" s="31"/>
      <c r="T99" s="31"/>
    </row>
    <row r="100" spans="1:20" ht="15" x14ac:dyDescent="0.2">
      <c r="A100" s="31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1"/>
      <c r="Q100" s="31"/>
      <c r="R100" s="31"/>
      <c r="S100" s="31"/>
      <c r="T100" s="31"/>
    </row>
    <row r="101" spans="1:20" ht="15" x14ac:dyDescent="0.2">
      <c r="A101" s="31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1"/>
      <c r="Q101" s="31"/>
      <c r="R101" s="31"/>
      <c r="S101" s="31"/>
      <c r="T101" s="31"/>
    </row>
    <row r="102" spans="1:20" ht="15" x14ac:dyDescent="0.2">
      <c r="A102" s="31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1"/>
      <c r="Q102" s="31"/>
      <c r="R102" s="31"/>
      <c r="S102" s="31"/>
      <c r="T102" s="31"/>
    </row>
    <row r="103" spans="1:20" ht="15" x14ac:dyDescent="0.2">
      <c r="A103" s="97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7"/>
      <c r="Q103" s="97"/>
      <c r="R103" s="97"/>
      <c r="S103" s="97"/>
      <c r="T103" s="97"/>
    </row>
    <row r="104" spans="1:20" ht="15" x14ac:dyDescent="0.2">
      <c r="A104" s="97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7"/>
      <c r="Q104" s="97"/>
      <c r="R104" s="97"/>
      <c r="S104" s="97"/>
      <c r="T104" s="97"/>
    </row>
    <row r="105" spans="1:20" ht="15" x14ac:dyDescent="0.2">
      <c r="A105" s="97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7"/>
      <c r="Q105" s="97"/>
      <c r="R105" s="97"/>
      <c r="S105" s="97"/>
      <c r="T105" s="97"/>
    </row>
    <row r="106" spans="1:20" ht="15" x14ac:dyDescent="0.2">
      <c r="A106" s="97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7"/>
      <c r="Q106" s="97"/>
      <c r="R106" s="97"/>
      <c r="S106" s="97"/>
      <c r="T106" s="97"/>
    </row>
    <row r="107" spans="1:20" ht="15" x14ac:dyDescent="0.2">
      <c r="A107" s="97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7"/>
      <c r="Q107" s="97"/>
      <c r="R107" s="97"/>
      <c r="S107" s="97"/>
      <c r="T107" s="97"/>
    </row>
    <row r="108" spans="1:20" ht="15" x14ac:dyDescent="0.2">
      <c r="A108" s="97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7"/>
      <c r="Q108" s="97"/>
      <c r="R108" s="97"/>
      <c r="S108" s="97"/>
      <c r="T108" s="97"/>
    </row>
    <row r="109" spans="1:20" ht="15" x14ac:dyDescent="0.2">
      <c r="A109" s="97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7"/>
      <c r="Q109" s="97"/>
      <c r="R109" s="97"/>
      <c r="S109" s="97"/>
      <c r="T109" s="97"/>
    </row>
    <row r="110" spans="1:20" ht="15" x14ac:dyDescent="0.2">
      <c r="A110" s="97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7"/>
      <c r="Q110" s="97"/>
      <c r="R110" s="97"/>
      <c r="S110" s="97"/>
      <c r="T110" s="97"/>
    </row>
    <row r="111" spans="1:20" ht="15" x14ac:dyDescent="0.2">
      <c r="A111" s="97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7"/>
      <c r="Q111" s="97"/>
      <c r="R111" s="97"/>
      <c r="S111" s="97"/>
      <c r="T111" s="97"/>
    </row>
    <row r="112" spans="1:20" ht="15" x14ac:dyDescent="0.2">
      <c r="A112" s="97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7"/>
      <c r="Q112" s="97"/>
      <c r="R112" s="97"/>
      <c r="S112" s="97"/>
      <c r="T112" s="97"/>
    </row>
    <row r="113" spans="1:20" ht="15" x14ac:dyDescent="0.2">
      <c r="A113" s="97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7"/>
      <c r="Q113" s="97"/>
      <c r="R113" s="97"/>
      <c r="S113" s="97"/>
      <c r="T113" s="97"/>
    </row>
    <row r="114" spans="1:20" ht="15" x14ac:dyDescent="0.2">
      <c r="A114" s="97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P114" s="97"/>
      <c r="Q114" s="97"/>
      <c r="R114" s="97"/>
      <c r="S114" s="97"/>
      <c r="T114" s="97"/>
    </row>
    <row r="115" spans="1:20" ht="15" x14ac:dyDescent="0.2">
      <c r="A115" s="97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7"/>
      <c r="Q115" s="97"/>
      <c r="R115" s="97"/>
      <c r="S115" s="97"/>
      <c r="T115" s="97"/>
    </row>
    <row r="116" spans="1:20" ht="15" x14ac:dyDescent="0.2">
      <c r="A116" s="97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7"/>
      <c r="Q116" s="97"/>
      <c r="R116" s="97"/>
      <c r="S116" s="97"/>
      <c r="T116" s="97"/>
    </row>
    <row r="117" spans="1:20" ht="15" x14ac:dyDescent="0.2">
      <c r="A117" s="97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7"/>
      <c r="Q117" s="97"/>
      <c r="R117" s="97"/>
      <c r="S117" s="97"/>
      <c r="T117" s="97"/>
    </row>
    <row r="118" spans="1:20" ht="15" x14ac:dyDescent="0.2">
      <c r="A118" s="97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7"/>
      <c r="Q118" s="97"/>
      <c r="R118" s="97"/>
      <c r="S118" s="97"/>
      <c r="T118" s="97"/>
    </row>
    <row r="119" spans="1:20" ht="15" x14ac:dyDescent="0.2">
      <c r="A119" s="97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7"/>
      <c r="Q119" s="97"/>
      <c r="R119" s="97"/>
      <c r="S119" s="97"/>
      <c r="T119" s="97"/>
    </row>
    <row r="120" spans="1:20" ht="15" x14ac:dyDescent="0.2">
      <c r="A120" s="97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7"/>
      <c r="Q120" s="97"/>
      <c r="R120" s="97"/>
      <c r="S120" s="97"/>
      <c r="T120" s="97"/>
    </row>
    <row r="121" spans="1:20" ht="15" x14ac:dyDescent="0.2">
      <c r="A121" s="97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7"/>
      <c r="Q121" s="97"/>
      <c r="R121" s="97"/>
      <c r="S121" s="97"/>
      <c r="T121" s="97"/>
    </row>
    <row r="122" spans="1:20" ht="15" x14ac:dyDescent="0.2">
      <c r="A122" s="97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7"/>
      <c r="Q122" s="97"/>
      <c r="R122" s="97"/>
      <c r="S122" s="97"/>
      <c r="T122" s="97"/>
    </row>
    <row r="123" spans="1:20" ht="15" x14ac:dyDescent="0.2">
      <c r="A123" s="97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7"/>
      <c r="Q123" s="97"/>
      <c r="R123" s="97"/>
      <c r="S123" s="97"/>
      <c r="T123" s="97"/>
    </row>
    <row r="124" spans="1:20" ht="15" x14ac:dyDescent="0.2">
      <c r="A124" s="97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7"/>
      <c r="Q124" s="97"/>
      <c r="R124" s="97"/>
      <c r="S124" s="97"/>
      <c r="T124" s="97"/>
    </row>
    <row r="125" spans="1:20" ht="15" x14ac:dyDescent="0.2">
      <c r="A125" s="97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7"/>
      <c r="Q125" s="97"/>
      <c r="R125" s="97"/>
      <c r="S125" s="97"/>
      <c r="T125" s="97"/>
    </row>
    <row r="126" spans="1:20" ht="15" x14ac:dyDescent="0.2">
      <c r="A126" s="97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7"/>
      <c r="Q126" s="97"/>
      <c r="R126" s="97"/>
      <c r="S126" s="97"/>
      <c r="T126" s="97"/>
    </row>
    <row r="127" spans="1:20" ht="15" x14ac:dyDescent="0.2">
      <c r="A127" s="97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7"/>
      <c r="Q127" s="97"/>
      <c r="R127" s="97"/>
      <c r="S127" s="97"/>
      <c r="T127" s="97"/>
    </row>
    <row r="128" spans="1:20" ht="15" x14ac:dyDescent="0.2">
      <c r="A128" s="97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7"/>
      <c r="Q128" s="97"/>
      <c r="R128" s="97"/>
      <c r="S128" s="97"/>
      <c r="T128" s="97"/>
    </row>
    <row r="129" spans="1:20" ht="15" x14ac:dyDescent="0.2">
      <c r="A129" s="97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7"/>
      <c r="Q129" s="97"/>
      <c r="R129" s="97"/>
      <c r="S129" s="97"/>
      <c r="T129" s="97"/>
    </row>
    <row r="130" spans="1:20" ht="15" x14ac:dyDescent="0.2">
      <c r="A130" s="97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7"/>
      <c r="Q130" s="97"/>
      <c r="R130" s="97"/>
      <c r="S130" s="97"/>
      <c r="T130" s="97"/>
    </row>
    <row r="131" spans="1:20" ht="15" x14ac:dyDescent="0.2">
      <c r="A131" s="97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7"/>
      <c r="Q131" s="97"/>
      <c r="R131" s="97"/>
      <c r="S131" s="97"/>
      <c r="T131" s="97"/>
    </row>
    <row r="132" spans="1:20" x14ac:dyDescent="0.2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</row>
    <row r="133" spans="1:20" x14ac:dyDescent="0.2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</row>
    <row r="134" spans="1:20" x14ac:dyDescent="0.2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</row>
    <row r="135" spans="1:20" x14ac:dyDescent="0.2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</row>
    <row r="136" spans="1:20" x14ac:dyDescent="0.2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</row>
    <row r="137" spans="1:20" x14ac:dyDescent="0.2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</row>
    <row r="138" spans="1:20" x14ac:dyDescent="0.2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</row>
    <row r="139" spans="1:20" x14ac:dyDescent="0.2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</row>
    <row r="140" spans="1:20" x14ac:dyDescent="0.2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</row>
    <row r="141" spans="1:20" x14ac:dyDescent="0.2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</row>
    <row r="142" spans="1:20" x14ac:dyDescent="0.2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</row>
    <row r="143" spans="1:20" x14ac:dyDescent="0.2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</row>
    <row r="144" spans="1:20" x14ac:dyDescent="0.2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</row>
    <row r="145" spans="1:20" x14ac:dyDescent="0.2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</row>
    <row r="146" spans="1:20" x14ac:dyDescent="0.2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</row>
    <row r="147" spans="1:20" x14ac:dyDescent="0.2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</row>
    <row r="148" spans="1:20" x14ac:dyDescent="0.2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</row>
    <row r="149" spans="1:20" x14ac:dyDescent="0.2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</row>
    <row r="150" spans="1:20" x14ac:dyDescent="0.2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</row>
    <row r="151" spans="1:20" x14ac:dyDescent="0.2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</row>
    <row r="152" spans="1:20" x14ac:dyDescent="0.2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</row>
    <row r="153" spans="1:20" x14ac:dyDescent="0.2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</row>
    <row r="154" spans="1:20" x14ac:dyDescent="0.2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</row>
    <row r="155" spans="1:20" x14ac:dyDescent="0.2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</row>
    <row r="156" spans="1:20" x14ac:dyDescent="0.2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</row>
    <row r="157" spans="1:20" x14ac:dyDescent="0.2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</row>
    <row r="158" spans="1:20" x14ac:dyDescent="0.2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</row>
    <row r="159" spans="1:20" x14ac:dyDescent="0.2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</row>
    <row r="160" spans="1:20" x14ac:dyDescent="0.2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</row>
    <row r="161" spans="1:20" x14ac:dyDescent="0.2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</row>
    <row r="162" spans="1:20" x14ac:dyDescent="0.2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</row>
    <row r="163" spans="1:20" x14ac:dyDescent="0.2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</row>
    <row r="164" spans="1:20" x14ac:dyDescent="0.2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</row>
    <row r="165" spans="1:20" x14ac:dyDescent="0.2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</row>
    <row r="166" spans="1:20" x14ac:dyDescent="0.2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</row>
    <row r="167" spans="1:20" x14ac:dyDescent="0.2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</row>
    <row r="168" spans="1:20" x14ac:dyDescent="0.2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</row>
    <row r="169" spans="1:20" x14ac:dyDescent="0.2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</row>
    <row r="170" spans="1:20" x14ac:dyDescent="0.2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</row>
    <row r="171" spans="1:20" x14ac:dyDescent="0.2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</row>
    <row r="172" spans="1:20" x14ac:dyDescent="0.2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</row>
    <row r="173" spans="1:20" x14ac:dyDescent="0.2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</row>
    <row r="174" spans="1:20" x14ac:dyDescent="0.2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</row>
    <row r="175" spans="1:20" x14ac:dyDescent="0.2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</row>
    <row r="176" spans="1:20" x14ac:dyDescent="0.2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</row>
    <row r="177" spans="1:20" x14ac:dyDescent="0.2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</row>
    <row r="178" spans="1:20" x14ac:dyDescent="0.2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</row>
    <row r="179" spans="1:20" x14ac:dyDescent="0.2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</row>
    <row r="180" spans="1:20" x14ac:dyDescent="0.2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</row>
    <row r="181" spans="1:20" x14ac:dyDescent="0.2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</row>
    <row r="182" spans="1:20" x14ac:dyDescent="0.2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</row>
    <row r="183" spans="1:20" x14ac:dyDescent="0.2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</row>
    <row r="184" spans="1:20" x14ac:dyDescent="0.2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</row>
    <row r="185" spans="1:20" x14ac:dyDescent="0.2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</row>
    <row r="186" spans="1:20" x14ac:dyDescent="0.2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</row>
    <row r="187" spans="1:20" x14ac:dyDescent="0.2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</row>
    <row r="188" spans="1:20" x14ac:dyDescent="0.2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</row>
    <row r="189" spans="1:20" x14ac:dyDescent="0.2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</row>
    <row r="190" spans="1:20" x14ac:dyDescent="0.2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</row>
    <row r="191" spans="1:20" x14ac:dyDescent="0.2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</row>
    <row r="192" spans="1:20" x14ac:dyDescent="0.2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</row>
    <row r="193" spans="1:20" x14ac:dyDescent="0.2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</row>
    <row r="194" spans="1:20" x14ac:dyDescent="0.2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</row>
    <row r="195" spans="1:20" x14ac:dyDescent="0.2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</row>
    <row r="196" spans="1:20" x14ac:dyDescent="0.2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</row>
    <row r="197" spans="1:20" x14ac:dyDescent="0.2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</row>
    <row r="198" spans="1:20" x14ac:dyDescent="0.2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</row>
    <row r="199" spans="1:20" x14ac:dyDescent="0.2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</row>
    <row r="200" spans="1:20" x14ac:dyDescent="0.2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</row>
    <row r="201" spans="1:20" x14ac:dyDescent="0.2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</row>
    <row r="202" spans="1:20" x14ac:dyDescent="0.2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</row>
    <row r="203" spans="1:20" x14ac:dyDescent="0.2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</row>
    <row r="204" spans="1:20" x14ac:dyDescent="0.2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</row>
    <row r="205" spans="1:20" x14ac:dyDescent="0.2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</row>
    <row r="206" spans="1:20" x14ac:dyDescent="0.2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</row>
    <row r="207" spans="1:20" x14ac:dyDescent="0.2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</row>
    <row r="208" spans="1:20" x14ac:dyDescent="0.2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</row>
    <row r="209" spans="1:20" x14ac:dyDescent="0.2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</row>
    <row r="210" spans="1:20" x14ac:dyDescent="0.2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</row>
    <row r="211" spans="1:20" x14ac:dyDescent="0.2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</row>
    <row r="212" spans="1:20" x14ac:dyDescent="0.2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</row>
    <row r="213" spans="1:20" x14ac:dyDescent="0.2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</row>
    <row r="214" spans="1:20" x14ac:dyDescent="0.2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</row>
    <row r="215" spans="1:20" x14ac:dyDescent="0.2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</row>
    <row r="216" spans="1:20" x14ac:dyDescent="0.2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</row>
    <row r="217" spans="1:20" x14ac:dyDescent="0.2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</row>
    <row r="218" spans="1:20" x14ac:dyDescent="0.2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</row>
    <row r="219" spans="1:20" x14ac:dyDescent="0.2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</row>
    <row r="220" spans="1:20" x14ac:dyDescent="0.2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</row>
    <row r="221" spans="1:20" x14ac:dyDescent="0.2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</row>
    <row r="222" spans="1:20" x14ac:dyDescent="0.2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</row>
    <row r="223" spans="1:20" x14ac:dyDescent="0.2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</row>
    <row r="224" spans="1:20" x14ac:dyDescent="0.2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</row>
    <row r="225" spans="1:20" x14ac:dyDescent="0.2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</row>
    <row r="226" spans="1:20" x14ac:dyDescent="0.2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</row>
    <row r="227" spans="1:20" x14ac:dyDescent="0.2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</row>
    <row r="228" spans="1:20" x14ac:dyDescent="0.2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</row>
    <row r="229" spans="1:20" x14ac:dyDescent="0.2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</row>
    <row r="230" spans="1:20" x14ac:dyDescent="0.2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</row>
    <row r="231" spans="1:20" x14ac:dyDescent="0.2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</row>
    <row r="232" spans="1:20" x14ac:dyDescent="0.2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</row>
    <row r="233" spans="1:20" x14ac:dyDescent="0.2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</row>
    <row r="234" spans="1:20" x14ac:dyDescent="0.2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</row>
    <row r="235" spans="1:20" x14ac:dyDescent="0.2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</row>
    <row r="236" spans="1:20" x14ac:dyDescent="0.2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</row>
    <row r="237" spans="1:20" x14ac:dyDescent="0.2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</row>
    <row r="238" spans="1:20" x14ac:dyDescent="0.2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</row>
    <row r="239" spans="1:20" x14ac:dyDescent="0.2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</row>
    <row r="240" spans="1:20" x14ac:dyDescent="0.2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</row>
    <row r="241" spans="1:20" x14ac:dyDescent="0.2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</row>
    <row r="242" spans="1:20" x14ac:dyDescent="0.2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</row>
    <row r="243" spans="1:20" x14ac:dyDescent="0.2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</row>
    <row r="244" spans="1:20" x14ac:dyDescent="0.2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</row>
    <row r="245" spans="1:20" x14ac:dyDescent="0.2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</row>
    <row r="246" spans="1:20" x14ac:dyDescent="0.2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</row>
    <row r="247" spans="1:20" x14ac:dyDescent="0.2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</row>
    <row r="248" spans="1:20" x14ac:dyDescent="0.2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</row>
    <row r="249" spans="1:20" x14ac:dyDescent="0.2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</row>
    <row r="250" spans="1:20" x14ac:dyDescent="0.2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</row>
    <row r="251" spans="1:20" x14ac:dyDescent="0.2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</row>
    <row r="252" spans="1:20" x14ac:dyDescent="0.2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</row>
    <row r="253" spans="1:20" x14ac:dyDescent="0.2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</row>
    <row r="254" spans="1:20" x14ac:dyDescent="0.2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</row>
    <row r="255" spans="1:20" x14ac:dyDescent="0.2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</row>
    <row r="256" spans="1:20" x14ac:dyDescent="0.2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</row>
    <row r="257" spans="1:20" x14ac:dyDescent="0.2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</row>
    <row r="258" spans="1:20" x14ac:dyDescent="0.2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</row>
    <row r="259" spans="1:20" x14ac:dyDescent="0.2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</row>
    <row r="260" spans="1:20" x14ac:dyDescent="0.2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</row>
    <row r="261" spans="1:20" x14ac:dyDescent="0.2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</row>
    <row r="262" spans="1:20" x14ac:dyDescent="0.2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</row>
    <row r="263" spans="1:20" x14ac:dyDescent="0.2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</row>
    <row r="264" spans="1:20" x14ac:dyDescent="0.2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</row>
    <row r="265" spans="1:20" x14ac:dyDescent="0.2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</row>
    <row r="266" spans="1:20" x14ac:dyDescent="0.2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</row>
    <row r="267" spans="1:20" x14ac:dyDescent="0.2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</row>
    <row r="268" spans="1:20" x14ac:dyDescent="0.2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</row>
    <row r="269" spans="1:20" x14ac:dyDescent="0.2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</row>
    <row r="270" spans="1:20" x14ac:dyDescent="0.2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</row>
    <row r="271" spans="1:20" x14ac:dyDescent="0.2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</row>
    <row r="272" spans="1:20" x14ac:dyDescent="0.2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</row>
    <row r="273" spans="1:20" x14ac:dyDescent="0.2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</row>
    <row r="274" spans="1:20" x14ac:dyDescent="0.2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</row>
    <row r="275" spans="1:20" x14ac:dyDescent="0.2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</row>
    <row r="276" spans="1:20" x14ac:dyDescent="0.2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</row>
    <row r="277" spans="1:20" x14ac:dyDescent="0.2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</row>
    <row r="278" spans="1:20" x14ac:dyDescent="0.2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</row>
    <row r="279" spans="1:20" x14ac:dyDescent="0.2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</row>
    <row r="280" spans="1:20" x14ac:dyDescent="0.2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</row>
    <row r="281" spans="1:20" x14ac:dyDescent="0.2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</row>
    <row r="282" spans="1:20" x14ac:dyDescent="0.2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</row>
    <row r="283" spans="1:20" x14ac:dyDescent="0.2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</row>
    <row r="284" spans="1:20" x14ac:dyDescent="0.2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</row>
    <row r="285" spans="1:20" x14ac:dyDescent="0.2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</row>
    <row r="286" spans="1:20" x14ac:dyDescent="0.2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</row>
    <row r="287" spans="1:20" x14ac:dyDescent="0.2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</row>
    <row r="288" spans="1:20" x14ac:dyDescent="0.2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</row>
    <row r="289" spans="1:20" x14ac:dyDescent="0.2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</row>
    <row r="290" spans="1:20" x14ac:dyDescent="0.2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</row>
    <row r="291" spans="1:20" x14ac:dyDescent="0.2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</row>
    <row r="292" spans="1:20" x14ac:dyDescent="0.2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</row>
    <row r="293" spans="1:20" x14ac:dyDescent="0.2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</row>
    <row r="294" spans="1:20" x14ac:dyDescent="0.2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</row>
    <row r="295" spans="1:20" x14ac:dyDescent="0.2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</row>
    <row r="296" spans="1:20" x14ac:dyDescent="0.2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</row>
    <row r="297" spans="1:20" x14ac:dyDescent="0.2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</row>
    <row r="298" spans="1:20" x14ac:dyDescent="0.2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</row>
    <row r="299" spans="1:20" x14ac:dyDescent="0.2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</row>
    <row r="300" spans="1:20" x14ac:dyDescent="0.2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</row>
    <row r="301" spans="1:20" x14ac:dyDescent="0.2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</row>
    <row r="302" spans="1:20" x14ac:dyDescent="0.2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</row>
    <row r="303" spans="1:20" x14ac:dyDescent="0.2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</row>
    <row r="304" spans="1:20" x14ac:dyDescent="0.2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</row>
    <row r="305" spans="1:20" x14ac:dyDescent="0.2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</row>
    <row r="306" spans="1:20" x14ac:dyDescent="0.2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</row>
    <row r="307" spans="1:20" x14ac:dyDescent="0.2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</row>
    <row r="308" spans="1:20" x14ac:dyDescent="0.2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</row>
    <row r="309" spans="1:20" x14ac:dyDescent="0.2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</row>
    <row r="310" spans="1:20" x14ac:dyDescent="0.2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</row>
    <row r="311" spans="1:20" x14ac:dyDescent="0.2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</row>
    <row r="312" spans="1:20" x14ac:dyDescent="0.2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</row>
    <row r="313" spans="1:20" x14ac:dyDescent="0.2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</row>
    <row r="314" spans="1:20" x14ac:dyDescent="0.2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</row>
    <row r="315" spans="1:20" x14ac:dyDescent="0.2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</row>
    <row r="316" spans="1:20" x14ac:dyDescent="0.2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</row>
    <row r="317" spans="1:20" x14ac:dyDescent="0.2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</row>
    <row r="318" spans="1:20" x14ac:dyDescent="0.2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</row>
    <row r="319" spans="1:20" x14ac:dyDescent="0.2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</row>
    <row r="320" spans="1:20" x14ac:dyDescent="0.2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</row>
    <row r="321" spans="1:20" x14ac:dyDescent="0.2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</row>
    <row r="322" spans="1:20" x14ac:dyDescent="0.2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</row>
    <row r="323" spans="1:20" x14ac:dyDescent="0.2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</row>
    <row r="324" spans="1:20" x14ac:dyDescent="0.2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</row>
    <row r="325" spans="1:20" x14ac:dyDescent="0.2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</row>
    <row r="326" spans="1:20" x14ac:dyDescent="0.2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</row>
    <row r="327" spans="1:20" x14ac:dyDescent="0.2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</row>
    <row r="328" spans="1:20" x14ac:dyDescent="0.2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</row>
    <row r="329" spans="1:20" x14ac:dyDescent="0.2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</row>
    <row r="330" spans="1:20" x14ac:dyDescent="0.2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</row>
    <row r="331" spans="1:20" x14ac:dyDescent="0.2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</row>
    <row r="332" spans="1:20" x14ac:dyDescent="0.2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</row>
    <row r="333" spans="1:20" x14ac:dyDescent="0.2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</row>
    <row r="334" spans="1:20" x14ac:dyDescent="0.2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</row>
    <row r="335" spans="1:20" x14ac:dyDescent="0.2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</row>
    <row r="336" spans="1:20" x14ac:dyDescent="0.2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</row>
    <row r="337" spans="1:20" x14ac:dyDescent="0.2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</row>
    <row r="338" spans="1:20" x14ac:dyDescent="0.2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</row>
    <row r="339" spans="1:20" x14ac:dyDescent="0.2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</row>
    <row r="340" spans="1:20" x14ac:dyDescent="0.2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</row>
    <row r="341" spans="1:20" x14ac:dyDescent="0.2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</row>
    <row r="342" spans="1:20" x14ac:dyDescent="0.2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</row>
    <row r="343" spans="1:20" x14ac:dyDescent="0.2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</row>
    <row r="344" spans="1:20" x14ac:dyDescent="0.2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</row>
    <row r="345" spans="1:20" x14ac:dyDescent="0.2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</row>
    <row r="346" spans="1:20" x14ac:dyDescent="0.2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</row>
    <row r="347" spans="1:20" x14ac:dyDescent="0.2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</row>
    <row r="348" spans="1:20" x14ac:dyDescent="0.2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</row>
    <row r="349" spans="1:20" x14ac:dyDescent="0.2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</row>
    <row r="350" spans="1:20" x14ac:dyDescent="0.2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</row>
    <row r="351" spans="1:20" x14ac:dyDescent="0.2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</row>
    <row r="352" spans="1:20" x14ac:dyDescent="0.2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</row>
    <row r="353" spans="1:20" x14ac:dyDescent="0.2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</row>
    <row r="354" spans="1:20" x14ac:dyDescent="0.2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</row>
    <row r="355" spans="1:20" x14ac:dyDescent="0.2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</row>
    <row r="356" spans="1:20" x14ac:dyDescent="0.2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</row>
    <row r="357" spans="1:20" x14ac:dyDescent="0.2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</row>
    <row r="358" spans="1:20" x14ac:dyDescent="0.2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</row>
    <row r="359" spans="1:20" x14ac:dyDescent="0.2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</row>
    <row r="360" spans="1:20" x14ac:dyDescent="0.2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</row>
    <row r="361" spans="1:20" x14ac:dyDescent="0.2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</row>
    <row r="362" spans="1:20" x14ac:dyDescent="0.2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</row>
    <row r="363" spans="1:20" x14ac:dyDescent="0.2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</row>
    <row r="364" spans="1:20" x14ac:dyDescent="0.2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</row>
    <row r="365" spans="1:20" x14ac:dyDescent="0.2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</row>
    <row r="366" spans="1:20" x14ac:dyDescent="0.2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</row>
    <row r="367" spans="1:20" x14ac:dyDescent="0.2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</row>
    <row r="368" spans="1:20" x14ac:dyDescent="0.2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</row>
    <row r="369" spans="1:20" x14ac:dyDescent="0.2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</row>
    <row r="370" spans="1:20" x14ac:dyDescent="0.2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</row>
    <row r="371" spans="1:20" x14ac:dyDescent="0.2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</row>
    <row r="372" spans="1:20" x14ac:dyDescent="0.2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</row>
    <row r="373" spans="1:20" x14ac:dyDescent="0.2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</row>
    <row r="374" spans="1:20" x14ac:dyDescent="0.2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</row>
    <row r="375" spans="1:20" x14ac:dyDescent="0.2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</row>
    <row r="376" spans="1:20" x14ac:dyDescent="0.2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</row>
    <row r="377" spans="1:20" x14ac:dyDescent="0.2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</row>
    <row r="378" spans="1:20" x14ac:dyDescent="0.2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</row>
    <row r="379" spans="1:20" x14ac:dyDescent="0.2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</row>
    <row r="380" spans="1:20" x14ac:dyDescent="0.2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</row>
    <row r="381" spans="1:20" x14ac:dyDescent="0.2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</row>
    <row r="382" spans="1:20" x14ac:dyDescent="0.2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</row>
    <row r="383" spans="1:20" x14ac:dyDescent="0.2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</row>
    <row r="384" spans="1:20" x14ac:dyDescent="0.2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</row>
    <row r="385" spans="1:20" x14ac:dyDescent="0.2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</row>
    <row r="386" spans="1:20" x14ac:dyDescent="0.2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</row>
    <row r="387" spans="1:20" x14ac:dyDescent="0.2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</row>
    <row r="388" spans="1:20" x14ac:dyDescent="0.2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</row>
    <row r="389" spans="1:20" x14ac:dyDescent="0.2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</row>
    <row r="390" spans="1:20" x14ac:dyDescent="0.2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</row>
    <row r="391" spans="1:20" x14ac:dyDescent="0.2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</row>
    <row r="392" spans="1:20" x14ac:dyDescent="0.2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</row>
    <row r="393" spans="1:20" x14ac:dyDescent="0.2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</row>
    <row r="394" spans="1:20" x14ac:dyDescent="0.2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</row>
    <row r="395" spans="1:20" x14ac:dyDescent="0.2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</row>
    <row r="396" spans="1:20" x14ac:dyDescent="0.2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</row>
    <row r="397" spans="1:20" x14ac:dyDescent="0.2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</row>
    <row r="398" spans="1:20" x14ac:dyDescent="0.2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</row>
    <row r="399" spans="1:20" x14ac:dyDescent="0.2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</row>
    <row r="400" spans="1:20" x14ac:dyDescent="0.2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</row>
    <row r="401" spans="1:20" x14ac:dyDescent="0.2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</row>
    <row r="402" spans="1:20" x14ac:dyDescent="0.2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</row>
    <row r="403" spans="1:20" x14ac:dyDescent="0.2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</row>
    <row r="404" spans="1:20" x14ac:dyDescent="0.2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</row>
    <row r="405" spans="1:20" x14ac:dyDescent="0.2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</row>
    <row r="406" spans="1:20" x14ac:dyDescent="0.2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</row>
    <row r="407" spans="1:20" x14ac:dyDescent="0.2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</row>
    <row r="408" spans="1:20" x14ac:dyDescent="0.2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</row>
    <row r="409" spans="1:20" x14ac:dyDescent="0.2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</row>
    <row r="410" spans="1:20" x14ac:dyDescent="0.2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</row>
    <row r="411" spans="1:20" x14ac:dyDescent="0.2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</row>
    <row r="412" spans="1:20" x14ac:dyDescent="0.2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</row>
    <row r="413" spans="1:20" x14ac:dyDescent="0.2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</row>
    <row r="414" spans="1:20" x14ac:dyDescent="0.2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</row>
    <row r="415" spans="1:20" x14ac:dyDescent="0.2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</row>
    <row r="416" spans="1:20" x14ac:dyDescent="0.2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</row>
    <row r="417" spans="1:20" x14ac:dyDescent="0.2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</row>
    <row r="418" spans="1:20" x14ac:dyDescent="0.2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</row>
    <row r="419" spans="1:20" x14ac:dyDescent="0.2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</row>
    <row r="420" spans="1:20" x14ac:dyDescent="0.2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</row>
    <row r="421" spans="1:20" x14ac:dyDescent="0.2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</row>
    <row r="422" spans="1:20" x14ac:dyDescent="0.2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</row>
    <row r="423" spans="1:20" x14ac:dyDescent="0.2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</row>
    <row r="424" spans="1:20" x14ac:dyDescent="0.2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</row>
    <row r="425" spans="1:20" x14ac:dyDescent="0.2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</row>
    <row r="426" spans="1:20" x14ac:dyDescent="0.2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</row>
    <row r="427" spans="1:20" x14ac:dyDescent="0.2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</row>
    <row r="428" spans="1:20" x14ac:dyDescent="0.2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</row>
    <row r="429" spans="1:20" x14ac:dyDescent="0.2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</row>
    <row r="430" spans="1:20" x14ac:dyDescent="0.2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</row>
    <row r="431" spans="1:20" x14ac:dyDescent="0.2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</row>
    <row r="432" spans="1:20" x14ac:dyDescent="0.2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</row>
    <row r="433" spans="1:20" x14ac:dyDescent="0.2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</row>
    <row r="434" spans="1:20" x14ac:dyDescent="0.2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</row>
    <row r="435" spans="1:20" x14ac:dyDescent="0.2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</row>
    <row r="436" spans="1:20" x14ac:dyDescent="0.2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</row>
    <row r="437" spans="1:20" x14ac:dyDescent="0.2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</row>
    <row r="438" spans="1:20" x14ac:dyDescent="0.2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</row>
    <row r="439" spans="1:20" x14ac:dyDescent="0.2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</row>
    <row r="440" spans="1:20" x14ac:dyDescent="0.2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</row>
    <row r="441" spans="1:20" x14ac:dyDescent="0.2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</row>
    <row r="442" spans="1:20" x14ac:dyDescent="0.2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</row>
    <row r="443" spans="1:20" x14ac:dyDescent="0.2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</row>
    <row r="444" spans="1:20" x14ac:dyDescent="0.2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</row>
    <row r="445" spans="1:20" x14ac:dyDescent="0.2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</row>
    <row r="446" spans="1:20" x14ac:dyDescent="0.2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</row>
    <row r="447" spans="1:20" x14ac:dyDescent="0.2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</row>
    <row r="448" spans="1:20" x14ac:dyDescent="0.2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</row>
    <row r="449" spans="1:20" x14ac:dyDescent="0.2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</row>
    <row r="450" spans="1:20" x14ac:dyDescent="0.2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</row>
    <row r="451" spans="1:20" x14ac:dyDescent="0.2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</row>
    <row r="452" spans="1:20" x14ac:dyDescent="0.2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</row>
    <row r="453" spans="1:20" x14ac:dyDescent="0.2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</row>
    <row r="454" spans="1:20" x14ac:dyDescent="0.2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</row>
    <row r="455" spans="1:20" x14ac:dyDescent="0.2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</row>
    <row r="456" spans="1:20" x14ac:dyDescent="0.2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</row>
    <row r="457" spans="1:20" x14ac:dyDescent="0.2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</row>
    <row r="458" spans="1:20" x14ac:dyDescent="0.2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</row>
    <row r="459" spans="1:20" x14ac:dyDescent="0.2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</row>
    <row r="460" spans="1:20" x14ac:dyDescent="0.2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</row>
    <row r="461" spans="1:20" x14ac:dyDescent="0.2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</row>
    <row r="462" spans="1:20" x14ac:dyDescent="0.2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</row>
    <row r="463" spans="1:20" x14ac:dyDescent="0.2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</row>
    <row r="464" spans="1:20" x14ac:dyDescent="0.2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</row>
    <row r="465" spans="1:20" x14ac:dyDescent="0.2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</row>
    <row r="466" spans="1:20" x14ac:dyDescent="0.2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</row>
    <row r="467" spans="1:20" x14ac:dyDescent="0.2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</row>
    <row r="468" spans="1:20" x14ac:dyDescent="0.2">
      <c r="A468" s="31"/>
      <c r="B468" s="31"/>
    </row>
    <row r="469" spans="1:20" x14ac:dyDescent="0.2">
      <c r="A469" s="31"/>
      <c r="B469" s="31"/>
    </row>
    <row r="470" spans="1:20" x14ac:dyDescent="0.2">
      <c r="A470" s="31"/>
      <c r="B470" s="31"/>
    </row>
    <row r="471" spans="1:20" x14ac:dyDescent="0.2">
      <c r="A471" s="31"/>
      <c r="B471" s="31"/>
    </row>
    <row r="472" spans="1:20" x14ac:dyDescent="0.2">
      <c r="A472" s="31"/>
      <c r="B472" s="31"/>
    </row>
    <row r="473" spans="1:20" x14ac:dyDescent="0.2">
      <c r="A473" s="31"/>
      <c r="B473" s="31"/>
    </row>
    <row r="474" spans="1:20" x14ac:dyDescent="0.2">
      <c r="A474" s="31"/>
      <c r="B474" s="31"/>
    </row>
    <row r="475" spans="1:20" x14ac:dyDescent="0.2">
      <c r="A475" s="31"/>
      <c r="B475" s="31"/>
    </row>
    <row r="476" spans="1:20" x14ac:dyDescent="0.2">
      <c r="A476" s="31"/>
      <c r="B476" s="31"/>
    </row>
    <row r="477" spans="1:20" x14ac:dyDescent="0.2">
      <c r="A477" s="31"/>
      <c r="B477" s="31"/>
    </row>
    <row r="478" spans="1:20" x14ac:dyDescent="0.2">
      <c r="A478" s="31"/>
      <c r="B478" s="31"/>
    </row>
    <row r="479" spans="1:20" x14ac:dyDescent="0.2">
      <c r="A479" s="31"/>
      <c r="B479" s="31"/>
    </row>
    <row r="480" spans="1:20" x14ac:dyDescent="0.2">
      <c r="A480" s="31"/>
      <c r="B480" s="31"/>
    </row>
    <row r="481" spans="1:2" x14ac:dyDescent="0.2">
      <c r="A481" s="31"/>
      <c r="B481" s="31"/>
    </row>
    <row r="482" spans="1:2" x14ac:dyDescent="0.2">
      <c r="A482" s="31"/>
      <c r="B482" s="31"/>
    </row>
    <row r="483" spans="1:2" x14ac:dyDescent="0.2">
      <c r="A483" s="31"/>
      <c r="B483" s="31"/>
    </row>
    <row r="484" spans="1:2" x14ac:dyDescent="0.2">
      <c r="A484" s="31"/>
      <c r="B484" s="31"/>
    </row>
    <row r="485" spans="1:2" x14ac:dyDescent="0.2">
      <c r="A485" s="31"/>
      <c r="B485" s="31"/>
    </row>
    <row r="486" spans="1:2" x14ac:dyDescent="0.2">
      <c r="A486" s="31"/>
      <c r="B486" s="31"/>
    </row>
    <row r="487" spans="1:2" x14ac:dyDescent="0.2">
      <c r="A487" s="31"/>
      <c r="B487" s="31"/>
    </row>
    <row r="488" spans="1:2" x14ac:dyDescent="0.2">
      <c r="A488" s="31"/>
      <c r="B488" s="31"/>
    </row>
    <row r="489" spans="1:2" x14ac:dyDescent="0.2">
      <c r="A489" s="31"/>
      <c r="B489" s="31"/>
    </row>
    <row r="490" spans="1:2" x14ac:dyDescent="0.2">
      <c r="A490" s="31"/>
      <c r="B490" s="31"/>
    </row>
    <row r="491" spans="1:2" x14ac:dyDescent="0.2">
      <c r="A491" s="31"/>
      <c r="B491" s="31"/>
    </row>
    <row r="492" spans="1:2" x14ac:dyDescent="0.2">
      <c r="A492" s="31"/>
      <c r="B492" s="31"/>
    </row>
    <row r="493" spans="1:2" x14ac:dyDescent="0.2">
      <c r="A493" s="31"/>
      <c r="B493" s="31"/>
    </row>
  </sheetData>
  <mergeCells count="60">
    <mergeCell ref="B43:B45"/>
    <mergeCell ref="G11:N12"/>
    <mergeCell ref="B41:H41"/>
    <mergeCell ref="I13:J13"/>
    <mergeCell ref="B19:H19"/>
    <mergeCell ref="H13:H14"/>
    <mergeCell ref="B42:H42"/>
    <mergeCell ref="C43:H43"/>
    <mergeCell ref="J43:J44"/>
    <mergeCell ref="K43:L43"/>
    <mergeCell ref="L29:M33"/>
    <mergeCell ref="J41:L41"/>
    <mergeCell ref="C44:D44"/>
    <mergeCell ref="E44:F44"/>
    <mergeCell ref="G44:H44"/>
    <mergeCell ref="G37:H37"/>
    <mergeCell ref="G32:H32"/>
    <mergeCell ref="G29:H30"/>
    <mergeCell ref="H16:H17"/>
    <mergeCell ref="J42:L42"/>
    <mergeCell ref="B13:C14"/>
    <mergeCell ref="F16:F17"/>
    <mergeCell ref="F14:G14"/>
    <mergeCell ref="D13:G13"/>
    <mergeCell ref="D14:E14"/>
    <mergeCell ref="K13:L13"/>
    <mergeCell ref="K14:L14"/>
    <mergeCell ref="K15:L15"/>
    <mergeCell ref="L34:M38"/>
    <mergeCell ref="K30:K32"/>
    <mergeCell ref="I35:I37"/>
    <mergeCell ref="R22:R23"/>
    <mergeCell ref="R24:R25"/>
    <mergeCell ref="B16:B17"/>
    <mergeCell ref="I16:I17"/>
    <mergeCell ref="G16:G17"/>
    <mergeCell ref="D16:D17"/>
    <mergeCell ref="E16:E17"/>
    <mergeCell ref="C16:C17"/>
    <mergeCell ref="O13:R14"/>
    <mergeCell ref="O15:S17"/>
    <mergeCell ref="N13:N14"/>
    <mergeCell ref="M16:M17"/>
    <mergeCell ref="B98:T98"/>
    <mergeCell ref="N16:N17"/>
    <mergeCell ref="K16:L17"/>
    <mergeCell ref="C94:P96"/>
    <mergeCell ref="K35:K37"/>
    <mergeCell ref="I30:I32"/>
    <mergeCell ref="G34:H35"/>
    <mergeCell ref="N41:O41"/>
    <mergeCell ref="N42:O42"/>
    <mergeCell ref="O29:R39"/>
    <mergeCell ref="B28:F28"/>
    <mergeCell ref="J16:J17"/>
    <mergeCell ref="J3:S3"/>
    <mergeCell ref="J4:K5"/>
    <mergeCell ref="J6:K6"/>
    <mergeCell ref="J7:K7"/>
    <mergeCell ref="J8:K8"/>
  </mergeCells>
  <phoneticPr fontId="3" type="noConversion"/>
  <hyperlinks>
    <hyperlink ref="C94" r:id="rId1" xr:uid="{00000000-0004-0000-0200-000000000000}"/>
    <hyperlink ref="C94:P96" r:id="rId2" display="www.ergonomicpartners.com" xr:uid="{EA3FEA80-196C-4D6C-A78E-D40077333923}"/>
  </hyperlinks>
  <printOptions horizontalCentered="1" verticalCentered="1"/>
  <pageMargins left="0.25" right="0.25" top="0.25" bottom="0.25" header="0.5" footer="0.5"/>
  <pageSetup scale="55" orientation="portrait" horizontalDpi="4294967295" verticalDpi="1200" r:id="rId3"/>
  <headerFooter alignWithMargins="0"/>
  <rowBreaks count="1" manualBreakCount="1">
    <brk id="98" max="48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TABELS</vt:lpstr>
      <vt:lpstr>Sheet3</vt:lpstr>
      <vt:lpstr>Sheet3!Print_Area</vt:lpstr>
    </vt:vector>
  </TitlesOfParts>
  <Manager/>
  <Company>Ergonomic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Ergonomic Partners Lifting Risk Assessment</dc:title>
  <dc:subject>Material Handling</dc:subject>
  <dc:creator/>
  <cp:lastModifiedBy>Jon Black</cp:lastModifiedBy>
  <cp:lastPrinted>2007-10-31T21:47:43Z</cp:lastPrinted>
  <dcterms:created xsi:type="dcterms:W3CDTF">2007-01-23T23:20:45Z</dcterms:created>
  <dcterms:modified xsi:type="dcterms:W3CDTF">2019-01-29T18:04:33Z</dcterms:modified>
  <cp:category>Material Handling</cp:category>
</cp:coreProperties>
</file>